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tabRatio="868"/>
  </bookViews>
  <sheets>
    <sheet name="汇总表" sheetId="16" r:id="rId1"/>
    <sheet name="机房网络设备方案清单" sheetId="10" r:id="rId2"/>
    <sheet name="指挥中心接处警功能设备方案清单" sheetId="4" r:id="rId3"/>
    <sheet name="大队指挥中心大屏显示方案清单" sheetId="17" r:id="rId4"/>
    <sheet name="营区联动控制设备方案清单" sheetId="12" r:id="rId5"/>
    <sheet name="营区监控设备方案清单" sheetId="3" r:id="rId6"/>
    <sheet name="红门影院设备方案清单" sheetId="14" r:id="rId7"/>
    <sheet name="营区广播设备方案清单" sheetId="15" r:id="rId8"/>
    <sheet name="WiFi覆盖设备方案清单" sheetId="7" r:id="rId9"/>
    <sheet name="会议室视频会商功能方案清单" sheetId="6" r:id="rId10"/>
  </sheets>
  <definedNames>
    <definedName name="_xlnm.Print_Area" localSheetId="8">WiFi覆盖设备方案清单!$A$1:$G$8</definedName>
    <definedName name="_xlnm.Print_Area" localSheetId="3">大队指挥中心大屏显示方案清单!$A$1:$G$9</definedName>
    <definedName name="_xlnm.Print_Area" localSheetId="6">红门影院设备方案清单!$A$1:$G$15</definedName>
    <definedName name="_xlnm.Print_Area" localSheetId="0">汇总表!$A$1:$C$12</definedName>
    <definedName name="_xlnm.Print_Area" localSheetId="9">会议室视频会商功能方案清单!$A$1:$G$29</definedName>
    <definedName name="_xlnm.Print_Area" localSheetId="1">机房网络设备方案清单!$A$1:$G$23</definedName>
    <definedName name="_xlnm.Print_Area" localSheetId="7">营区广播设备方案清单!$A$1:$G$5</definedName>
    <definedName name="_xlnm.Print_Area" localSheetId="5">营区监控设备方案清单!$A$1:$G$25</definedName>
    <definedName name="_xlnm.Print_Area" localSheetId="4">营区联动控制设备方案清单!$A$1:$G$9</definedName>
    <definedName name="_xlnm.Print_Area" localSheetId="2">指挥中心接处警功能设备方案清单!$A$1:$G$12</definedName>
  </definedNames>
  <calcPr calcId="144525"/>
</workbook>
</file>

<file path=xl/sharedStrings.xml><?xml version="1.0" encoding="utf-8"?>
<sst xmlns="http://schemas.openxmlformats.org/spreadsheetml/2006/main" count="428" uniqueCount="218">
  <si>
    <t>韩江新城消防救援站弱电项目技术方案</t>
  </si>
  <si>
    <t>序号</t>
  </si>
  <si>
    <t>名称</t>
  </si>
  <si>
    <t>含税总价（元）</t>
  </si>
  <si>
    <t>一</t>
  </si>
  <si>
    <t>机房网络设备方案清单</t>
  </si>
  <si>
    <t>二</t>
  </si>
  <si>
    <t>指挥大厅接警音视频设备方案清单</t>
  </si>
  <si>
    <t>三</t>
  </si>
  <si>
    <t>大队指挥中心大屏显示方案清单</t>
  </si>
  <si>
    <t>四</t>
  </si>
  <si>
    <t>营区联动控制设备方案清单</t>
  </si>
  <si>
    <t>五</t>
  </si>
  <si>
    <t>营区监控设备方案清单</t>
  </si>
  <si>
    <t>六</t>
  </si>
  <si>
    <t>红门影院设备方案清单</t>
  </si>
  <si>
    <t>七</t>
  </si>
  <si>
    <t>营区广播设备方案清单</t>
  </si>
  <si>
    <t>八</t>
  </si>
  <si>
    <t>WiFi覆盖设备方案清单</t>
  </si>
  <si>
    <t>九</t>
  </si>
  <si>
    <t>会议室视频会商功能方案清单</t>
  </si>
  <si>
    <t>金额合计：</t>
  </si>
  <si>
    <t>韩江新城消防救援站弱电项目技术方案—机房网络设备方案清单</t>
  </si>
  <si>
    <t>商品名称</t>
  </si>
  <si>
    <t>参数</t>
  </si>
  <si>
    <t>单位</t>
  </si>
  <si>
    <t>数量</t>
  </si>
  <si>
    <t>含税单价（元）</t>
  </si>
  <si>
    <t>含税金额（元）</t>
  </si>
  <si>
    <t>千兆交换机（政务网）</t>
  </si>
  <si>
    <r>
      <rPr>
        <sz val="9"/>
        <rFont val="宋体"/>
        <charset val="134"/>
      </rPr>
      <t xml:space="preserve">1.端口数量：16 个
2.电口速率：10/100/1000Mbps
3.交换容量：36Gbps
</t>
    </r>
    <r>
      <rPr>
        <sz val="9"/>
        <color rgb="FFFF0000"/>
        <rFont val="宋体"/>
        <charset val="134"/>
      </rPr>
      <t>4.联合调试</t>
    </r>
  </si>
  <si>
    <t>台</t>
  </si>
  <si>
    <t>核心交换机（政务网）</t>
  </si>
  <si>
    <r>
      <rPr>
        <sz val="9"/>
        <rFont val="宋体"/>
        <charset val="134"/>
      </rPr>
      <t xml:space="preserve">1.端口描述：24个10/100/1000Base-T自适应以太网端口4个千兆SFP口
2.传输速率：10/100/1000Mbps
3.交换容量：336Gbps/3.36Tbps
4.包转发率：51Mpps/126Mpps
6.单播路由：支持IPv4/IPv6静态路由；支持RIP/RIPng，OSPF v2/v3
7.VLAN 功能：支持基于端口的VLAN；支持QinQ、灵活QinQ；支持Voice VLAN；支持协议VLAN；支持MAC VLAN
</t>
    </r>
    <r>
      <rPr>
        <sz val="9"/>
        <color rgb="FFFF0000"/>
        <rFont val="宋体"/>
        <charset val="134"/>
      </rPr>
      <t>8.联合调试</t>
    </r>
  </si>
  <si>
    <t>防火墙    （政务网）</t>
  </si>
  <si>
    <t>采用国产操作系统和芯片
1.千兆电口：4个
2.吞吐量≥4Gbps
3.最大并发连接数≥350w
4.最大每秒新建连接数≥9w。</t>
  </si>
  <si>
    <t>防火墙    （指挥网）</t>
  </si>
  <si>
    <t>网络机柜</t>
  </si>
  <si>
    <t>1.尺寸：宽600深900高1800</t>
  </si>
  <si>
    <t>六类网络配线架</t>
  </si>
  <si>
    <t>1.端口配置：24个端口
2.机架规格：标准的1U高度和19英寸的安装结构,适用于市面上所有19英寸网络机柜。           3.采用冷轧钢板材质产品更坚固,外表使用ABS/PC工程材料</t>
  </si>
  <si>
    <t>个</t>
  </si>
  <si>
    <t>电话语音配线架</t>
  </si>
  <si>
    <t>1.RJ11/RJ45 接口：用于连接电话线或网络线，支持普通模拟电话、IP 电话等。
2.IDC（绝缘位移连接器）接口：用于端接双绞线，常见于配线架背部，方便线缆压接。
3.机架规格：19 英寸标准机架式设计，可适配标准的 19 英寸网络机柜。</t>
  </si>
  <si>
    <t>网络理线架</t>
  </si>
  <si>
    <t>1.端口布局：端口通常采用整齐的排列方式，规格为24口
2.机架规格：19 英寸标准机架式设计，可以方便地安装在网络机柜中，节省空间，便于集中管理和维护。</t>
  </si>
  <si>
    <t>六类网线</t>
  </si>
  <si>
    <t>1.优质导体材料：采用无氧铜作为导体材料，纯度高达 99.97%
2.导体结构 ：0.57mm 线径</t>
  </si>
  <si>
    <t>米</t>
  </si>
  <si>
    <t>六类网络水晶头</t>
  </si>
  <si>
    <t>1.材质：采用高品质的材料制作，如内部的接触端子一般为磷青铜，具有良好的导电性和弹性      2.严格遵循 TIA/EIA-568-B.2 等相关标准</t>
  </si>
  <si>
    <t>PED机柜电排插</t>
  </si>
  <si>
    <t>1.主要参数：插孔数量为8孔，插孔电流10A，适用标准为国标，开关方式为总控。
2.材质：采用 PC 材料制作，具有较好的耐用性和安全性</t>
  </si>
  <si>
    <t>光纤收发器</t>
  </si>
  <si>
    <t>1.传输速率：支持千兆以太网标准，能够提供 1000Mbps 的高速传输速率
2.传输模式：多模双纤
3.传输距离：配备 2 公里外置电源
4.接口类型：防雷SC接口</t>
  </si>
  <si>
    <t>光纤收发器机箱</t>
  </si>
  <si>
    <t>1.电源输入:通常支持 AC 100-240V 宽电压输入，适应不同地区的电网电压条件
2.具有 16 个卡槽，可同时插入 16 个光纤收发器模块
3.采用标准的 2U 高度、19 英寸宽度的机架式设计，可以方便地安装在机房的标准机柜中，节省空间且使机房布局更加整齐、规范
4.工作温度：一般为 - 20℃至 + 55℃，存储温度为 - 40℃至 + 85℃</t>
  </si>
  <si>
    <t>光纤跳线1米</t>
  </si>
  <si>
    <t>1.传输模式：支持多模光纤的千兆数据传输.</t>
  </si>
  <si>
    <t>条</t>
  </si>
  <si>
    <t>光纤终端盒</t>
  </si>
  <si>
    <t>1.容量：具有 48 口的设计，可容纳 48 芯光纤
2.材质：采用高质量的工程塑料或金属材质制成，具有良好的抗冲击性、耐磨性和耐腐蚀性</t>
  </si>
  <si>
    <t>UPS不间断供电电源</t>
  </si>
  <si>
    <t>1.外观尺寸：250×590×655mm                   2.额定容量:20KVA/20KW
3.UPS 类型：在线式</t>
  </si>
  <si>
    <t>阀控式铅酸蓄电池</t>
  </si>
  <si>
    <r>
      <rPr>
        <sz val="9"/>
        <rFont val="宋体"/>
        <charset val="134"/>
      </rPr>
      <t xml:space="preserve">1.额定容量：100AH
2.额定电压：12V
</t>
    </r>
    <r>
      <rPr>
        <sz val="9"/>
        <color rgb="FFFF0000"/>
        <rFont val="宋体"/>
        <charset val="134"/>
      </rPr>
      <t>3.配套UPS输入和输出电线及调试</t>
    </r>
  </si>
  <si>
    <t>电池箱</t>
  </si>
  <si>
    <t>1.外形尺寸：L780mmxW880mmxH1190mm           2.容纳电池规格及数量：可装 100AH 蓄电池 32 节、65AH 电池 32 节、38AH 蓄电池 64 节、24AH 蓄电池 96 节</t>
  </si>
  <si>
    <t>配电箱</t>
  </si>
  <si>
    <t>ABS 阻燃材质，具备漏电断路保护功能</t>
  </si>
  <si>
    <t>静电地板</t>
  </si>
  <si>
    <t>1.规格：600*600*35                           2.面层：1.2HPL面(防火面)或1.0PVC面         3.材质：SPCC硬质钢板(宝钢材质)</t>
  </si>
  <si>
    <t>m2</t>
  </si>
  <si>
    <t>总计：</t>
  </si>
  <si>
    <t>韩江新城消防救援站弱电项目技术方案—指挥大厅接警音视频设备方案清单</t>
  </si>
  <si>
    <t>接处警终端</t>
  </si>
  <si>
    <t>1.处理器：英特尔i7，8 核 16 线程
2.运行内存：16GB
3.硬盘容量：512GB固态硬盘
4.显示卡：4G独立显卡
5.10/100/1000M以太网卡</t>
  </si>
  <si>
    <t>接处警终端显示器</t>
  </si>
  <si>
    <t>1.面板类型:FAST-IPS(直面屏)
2.分辨率:1920*1080
3.色域:137%SRGB
4.亮度:300+30nit
5.最大色彩数:16.7M
6.尺寸:24.5英寸
7.刷新率:200Hz
8.响应时间:GTG1ms
9.静态对比度:1000:1
10.屏比例:16:9</t>
  </si>
  <si>
    <t>多屏显示支架</t>
  </si>
  <si>
    <t>1.适配屏幕尺寸：17-27 英寸的屏幕。
2.调节范围：支架的可调节高度范围为 144mm 至 428mm，支持 360 度旋转以及多角度调节，可灵活调整显示器的位置和角度。
3.安装方式：支持夹持和钻孔两种安装方式，安装过程简单快捷。</t>
  </si>
  <si>
    <t>联动设备</t>
  </si>
  <si>
    <t>1.实现功能：消防队站接收警情时的营区广播、警灯、警铃等同步联动，适配智能接处警系统基础版</t>
  </si>
  <si>
    <t>千兆交换机</t>
  </si>
  <si>
    <t>定制化开关按键</t>
  </si>
  <si>
    <t>1.指挥调度、接触警、车库门开关、警铃开关、三色灯警报装置控制等</t>
  </si>
  <si>
    <t>套</t>
  </si>
  <si>
    <t>高清线 30米</t>
  </si>
  <si>
    <t>1.HDMI版本:2.0
2.刷新率:4k/60Hz
3.线径:5mm
4.接头材质:镀金接口
5.分辨率:4096X2160
6.总宽带:18Gbps
7.线芯材质:光纤+铜芯
8.外壳材质:锌合金</t>
  </si>
  <si>
    <t>RVV电线</t>
  </si>
  <si>
    <t>1.RVV2*2.5</t>
  </si>
  <si>
    <t>86型面板插座</t>
  </si>
  <si>
    <t>1.单位孔数：五孔
2.插孔电流：10A</t>
  </si>
  <si>
    <t>韩江新城消防救援站弱电项目技术方案-大队指挥中心大屏显示方案清单</t>
  </si>
  <si>
    <t>拼接屏</t>
  </si>
  <si>
    <t>1.分辨率：1920×1080（FHD）。
2.像素密度：40PPI。
3.宽高比：16:9。
4.亮度：500cd/㎡。
5.对比度：3500:1（Typ.）（透射）。
6.显示颜色：16.7M（8 - bit）。
7.显示色域：72%NTSC（CIE1931）。
8.响应时间：8ms（Typ.）（G to G）。
9.可视角度：垂直 178°/ 水平 178°。</t>
  </si>
  <si>
    <t>大屏控制软件</t>
  </si>
  <si>
    <t>1.拼接单元实时控制功能。
2.控制软件通过RS232通讯接口与各拼接单元的通信连接，可对各显示单元进行实时控制，调整各显示单元的亮度、对比度及色温</t>
  </si>
  <si>
    <t>壁挂式液压前维护</t>
  </si>
  <si>
    <t>液压前维护支架</t>
  </si>
  <si>
    <t>拼接屏视频处理器</t>
  </si>
  <si>
    <t>1.输入接口：HDMI*16
2.输出接口：HDMI*16
3.无缝拼接功能：作为无缝拼接矩阵切换器，可实现视频画面的无缝切换和拼接显示。
4.控制方式：通常支持按键控制、遥控器控制，也可能支持 RS-232 串口控制或网络控制，方便用户在不同场景下对设备进行操作和设置，便于集成到整体的智能会议系统中。</t>
  </si>
  <si>
    <t>RVV2*4</t>
  </si>
  <si>
    <t>韩江新城消防救援站弱电项目技术方案—营区联动控制设备方案清单</t>
  </si>
  <si>
    <t>消防电铃</t>
  </si>
  <si>
    <t>1.尺寸：8寸
2.工作电压;AC220V
3.工作温度：能在 - 10℃～+50℃的环境温度下正常工作。</t>
  </si>
  <si>
    <t>电铃控制电线</t>
  </si>
  <si>
    <t>三色灯</t>
  </si>
  <si>
    <t>1.声音:85分贝左右
2.颜色:红 黄 绿(一体)
3.光源:LED灯珠发光
4.发光:频闪</t>
  </si>
  <si>
    <t>6芯信号控制线</t>
  </si>
  <si>
    <t>1.RVV6*0.75
2.6芯多股铜丝</t>
  </si>
  <si>
    <t>阻燃线管</t>
  </si>
  <si>
    <t>1.规格：4分PVC
2.材质：ABS</t>
  </si>
  <si>
    <t>三色灯配线分线箱</t>
  </si>
  <si>
    <t>1.材质：ABS，防水防燃，抗震，防氧化</t>
  </si>
  <si>
    <t>韩江新城消防救援站弱电项目技术方案—营区监控设备方案清单</t>
  </si>
  <si>
    <t>网络球机</t>
  </si>
  <si>
    <r>
      <rPr>
        <sz val="9"/>
        <rFont val="宋体"/>
        <charset val="134"/>
      </rPr>
      <t xml:space="preserve">1.像素：400 万
2.最高分辨率：2560×1440
3.最低照度：彩色0.05Lux/F1.65，黑白0.005Lux/F1.65（红外灯开启）
4.视频压缩：MJPEG:H.264H;H,264M:H,264B:Smart H.264:H.265:Smart H.265
5.光学变倍：23 倍
6.旋转范围：水平0°~360°连续旋转，垂直-15°~+90°自动翻转180°后连续监视
7.最大补光距离。100m(红外)
8.网络协议：TCP;RTMP;PPPOE;RTP;RTCP;ARP;IGMP;SNMPv1/v2c/v3
</t>
    </r>
    <r>
      <rPr>
        <sz val="9"/>
        <color rgb="FFFF0000"/>
        <rFont val="宋体"/>
        <charset val="134"/>
      </rPr>
      <t>9.脚手架搭拆及调试</t>
    </r>
  </si>
  <si>
    <t>室内外网络摄像枪</t>
  </si>
  <si>
    <r>
      <rPr>
        <sz val="10"/>
        <color theme="1"/>
        <rFont val="宋体"/>
        <charset val="134"/>
      </rPr>
      <t xml:space="preserve">400 万星光级网络摄像机，采用高效红外灯，照射距离最远可达 50 米。支持 H.265 + 智能编码，节省存储成本。2.8mm 镜头，提供广阔视角，防护等级 IP67。支持 POE 供电，方便安装部署
</t>
    </r>
    <r>
      <rPr>
        <sz val="10"/>
        <color rgb="FFFF0000"/>
        <rFont val="宋体"/>
        <charset val="134"/>
      </rPr>
      <t>含调试</t>
    </r>
  </si>
  <si>
    <t>室内半球网络摄像机</t>
  </si>
  <si>
    <r>
      <rPr>
        <sz val="10"/>
        <color theme="1"/>
        <rFont val="宋体"/>
        <charset val="134"/>
      </rPr>
      <t xml:space="preserve">400 万像素半球网络摄像机，内置麦克风，支持音频输入。2.8mm 镜头，水平视场角约 102°，适用于室内区域。防护等级 IP66，支持 POE 供电，降低施工复杂度
</t>
    </r>
    <r>
      <rPr>
        <sz val="10"/>
        <color rgb="FFFF0000"/>
        <rFont val="宋体"/>
        <charset val="134"/>
      </rPr>
      <t>含调试</t>
    </r>
  </si>
  <si>
    <t>球机支架</t>
  </si>
  <si>
    <t>1.规格参数：材质为铝合金.</t>
  </si>
  <si>
    <t>摄像枪支架</t>
  </si>
  <si>
    <t xml:space="preserve">1.材质: 铝合金</t>
  </si>
  <si>
    <t>摄像机藏线盒</t>
  </si>
  <si>
    <t>1.材质: ABS原料</t>
  </si>
  <si>
    <t>户外防水设备收纳盒</t>
  </si>
  <si>
    <t>1.规格：330mm*240mm*95mm
1.材质: ABS原料</t>
  </si>
  <si>
    <t>无线键盘鼠标套装</t>
  </si>
  <si>
    <t>1.传输方式：2.4G
2.接口：USB
3.系统支持：Windows XP/Vista/7/8/10/11</t>
  </si>
  <si>
    <t>8口千兆POE交换机（指挥网）</t>
  </si>
  <si>
    <t>1.端口规格：拥有 10 个 10/100/1000Base-T RJ45 端口，其中 1-8 号千兆 RJ45 端口，支持 IEEE 802.3af/at 标准 PoE 供电。
2.供电能力：整机最大 PoE 供电功率为 68W，单端口最大 PoE 供电功率为 30W，
3.网络性能：所有端口均具备千兆线速转发能力
4.安全特性：支持风暴抑制功能，可有效防范因网络环路导致的网络堵塞和故障，提高网络可靠性。</t>
  </si>
  <si>
    <t>16口千兆POE交换机（指挥网）</t>
  </si>
  <si>
    <t>1.端口规格：具备 16 个千兆以太网电口（RJ45 接口），支持 PoE + 功能，总功率预算为 150W。
2.网络性能：交换容量为 36Gbps，包转发率为 26.78Mpps。支持 8K MAC地址表</t>
  </si>
  <si>
    <t>24口千兆POE交换机（指挥网）</t>
  </si>
  <si>
    <t>1.端口规格：拥有24个10/100/1000Base-T RJ45端口，支持标准PoE+供电，还有 2 个 1000Mbps SFP端口。
2.供电能力：整机最大PoE供电功率为 225W，单端口最大PoE供电功率为 30W，符合 IEEE 802.3af/at PoE 供电标准，端口支持供电优先级。
3.工作模式：支持云管理、VLAN 隔离、标准交换三种工作模式。</t>
  </si>
  <si>
    <t>核心交换机（指挥网）</t>
  </si>
  <si>
    <t>4K高清型硬盘录像机</t>
  </si>
  <si>
    <t>1.视频接入：支持64路网络视频接入，网络带宽为接入256Mbps，储存256Mbps，转发256Mbps。
2.分辨率：支持 12M/8M/5M/3M/1080P/1.3M/720P等多种IPC 分辨率，解码能力为 2×12M/4×4K/8×4M/16×1080P/32×720P。
3.视频输出：具备1路VGA输出和2路HDMI输出，支持VGA和HDMI 1同源输出，双HDMI异源输出。
4.硬盘接口：拥有16个前置抽拉式SATA接口，单盘容量最大可支持 20T，可配置成 Raid0、Raid1等多种数据保护模式。还配备 1 个外置eSATA接口。
5.其他接口：2个前置USB2.0接口、2个后置 USB3.0接口，2个RJ45 10/100/1000Mbps自适应以太网口，1个RS-232和1个RS-485 接口。</t>
  </si>
  <si>
    <t>监控级硬盘</t>
  </si>
  <si>
    <r>
      <rPr>
        <sz val="9"/>
        <rFont val="宋体"/>
        <charset val="134"/>
      </rPr>
      <t xml:space="preserve">1.容量：8TB
2.规格：3.5英寸
3.接口：SATA 3.0接口
</t>
    </r>
    <r>
      <rPr>
        <sz val="9"/>
        <color rgb="FFFF0000"/>
        <rFont val="宋体"/>
        <charset val="134"/>
      </rPr>
      <t>4.调试</t>
    </r>
  </si>
  <si>
    <t>块</t>
  </si>
  <si>
    <t>监控显示器</t>
  </si>
  <si>
    <t>1.规格：国标平行线RVV2*2.5</t>
  </si>
  <si>
    <t>光纤线</t>
  </si>
  <si>
    <t>1.传输模式：单模
2.外被材质：防腐阻燃</t>
  </si>
  <si>
    <t>1.传输速率：千兆
2.传输模式：单模单纤</t>
  </si>
  <si>
    <t>阻燃线槽</t>
  </si>
  <si>
    <t>1.规格：39mm*19mm
2.材质：ABS</t>
  </si>
  <si>
    <t>1.尺寸：350mm×550mm×400mm
2.材质：采用 SPCC 优质冷轧钢材质       3.兼容 ETSI 标准，符合 IEC297-2 等标准</t>
  </si>
  <si>
    <t>韩江新城消防救援站弱电项目技术方案—红门影院设备方案清单</t>
  </si>
  <si>
    <t>5.1影院音箱</t>
  </si>
  <si>
    <t>1.扬声器单元：2主箱+2环绕音箱+1低音炮
2.峰值功率：100W2个环绕60W无线低音炮200W
3.频率响应：30HZ-20KHZ
4.信噪比：&gt;75db</t>
  </si>
  <si>
    <t>影院AV功放</t>
  </si>
  <si>
    <t>1.功率：155W/Ch(6Q，1kHz，10%THD，1个通道被驱动)80w(20-20kHz,0.08%THD,2ch @ 8 ohms -FTC)
2.声音格式：5.2/3.2.2 Dolby Atmos°、 DTS:X
3.声音技术：Dolby Atmos Height Virtualizer 和DTS Virtual:X™3D 声音虚拟化技术
4.其他特点：MusicOptimizer(音乐优化)DSP聆听模式、一键式音量记忆预设功能、AcCuEQ自动调音</t>
  </si>
  <si>
    <t>投影仪</t>
  </si>
  <si>
    <t>1.投影技术：3LCD
2.亮度：2700 流明（ISO 标准）
3.对比度：35000:1
4.分辨率：原生 1080P（1920×1080）
5.色彩深度：10bit，超 10.7 亿色彩表现力
6.色彩调节：6 通道色彩调节，支持色温和饱和度个性化调节
7.焦距：16.9mm - 20.28mm
8.投射比：1.22 - 1.47
9.变焦比：1-1.2（光学）</t>
  </si>
  <si>
    <t>投影仪幕布</t>
  </si>
  <si>
    <t>1.类型：电动拉线幕
2.比例：16:9</t>
  </si>
  <si>
    <t>点唱系统</t>
  </si>
  <si>
    <t>1.屏幕参数：采用 19.5 英寸电容触摸屏，全视角高清，可提供清晰的画面和流畅的触摸操作体验。
2.存储参数：500G 硬盘约内置 4000 首歌曲。</t>
  </si>
  <si>
    <t>效果器</t>
  </si>
  <si>
    <t>1.输入连接器1/4TRS平衡
2.输入阻抗2K欧姆
3.频率响应20Hz到30kHz，土1bB(最大/最小值)在+4dBu，1kHz的条件下，HD扭曲率为0.015%
4.噪音&lt;&lt;-80分呗程度
5.高频均衡器士7dB/10kHZ
6.中频均衡器士7dB/2kHz
7.低频均衡器士7dB/100HZ
8.输入阻抗56k欧姆</t>
  </si>
  <si>
    <t>一拖二无线话筒</t>
  </si>
  <si>
    <t>1.无线方案：数字调频
2.频率范围:600-680MHz2*100
3.咪芯:动圈式
4.传输半径:80-100M
5.接收器工作电压:AC220V(DC12V 1A)
6.音频响应:80Hz-18KHz(±3db)
7.动态范围≥96Db</t>
  </si>
  <si>
    <t>机柜</t>
  </si>
  <si>
    <t>电源时序器</t>
  </si>
  <si>
    <t>1.采用30A质继电器
2.可控制电源:8路;直通输出:2路
3.可每路独立控制开关，后板加外接总控制
4.带交流电压显示屏，显示当前使用电压数值
5.每路输出采用16A万能插座，适合各种类型插头使用
6.8路电源时序控制，每路延时1.5秒7.空气开关保护漏电短路过载</t>
  </si>
  <si>
    <t>韩江新城消防救援站弱电项目技术方案—营区广播设备方案清单</t>
  </si>
  <si>
    <t>广播功率放大器</t>
  </si>
  <si>
    <t>1.额定功率：1500W
2.话筒接口:3路
3.电源：220V50HZ
4.输出电压：70V/120V/240V/16欧</t>
  </si>
  <si>
    <t>挂壁喇叭</t>
  </si>
  <si>
    <t>1.超级防水，IPX6级防水等级
2.定压输入:70V~120V
3.输入功率:20W
4.喇叭单元:4”中低音+2”高音
5.灵敏度:91dB
6.频率响应:90HZ~16KHZ</t>
  </si>
  <si>
    <t>韩江新城消防救援站弱电项目技术方案—WiFi覆盖设备方案清单</t>
  </si>
  <si>
    <t>WIFI面板AP</t>
  </si>
  <si>
    <t>1.无线速率：2976Mbps双频
2.端口类型：配备千兆网口，能够轻松应对高规格光纤宽带接入
3.功能：支持 802.3af/at标准PoE网线供电，每个AP只需一根网线;支持 TP-LINK 易展功能;具备频谱导航功能;支持胖瘦一体模式;支持 TP-LINK 商用网络云平台集中管理，也支持 TP-LINK 商云 APP 远程查看 / 管理</t>
  </si>
  <si>
    <t>综合网关</t>
  </si>
  <si>
    <t>1.带机终端：100台
2.管理AP数量：50
3.AC功能，统一管理
4.功率：77W</t>
  </si>
  <si>
    <t>8口千兆POE交换机（互联网）</t>
  </si>
  <si>
    <t>16口千兆POE交换机（互联网）</t>
  </si>
  <si>
    <t>1.端口规格：具备 16 个千兆以太网电口（RJ45 接口），支持 PoE + 功能，总功率预算为 150W。
2.网络性能：交换容量为 36Gbps，包转发率为 26.78Mpps。支持 8K MAC地址表和</t>
  </si>
  <si>
    <t>24口千兆POE交换机（互联网）</t>
  </si>
  <si>
    <t>韩江新城消防救援站弱电项目技术方案—会议室视频会商功能方案清单</t>
  </si>
  <si>
    <t>一拖八无线话筒</t>
  </si>
  <si>
    <t>1.频段：使用 UHF640-690MHz 频段，可避免干扰频率。
对频方式：全自动红外线对频，使发射机与接收机自动同步收发。
2.频率合成系统：采用锁相环 PLL 频率合成稳定系统，提供 200 个通道。
3.滤波器：采用高端高频滤波器，限度地滤除带外干扰信号。
4.电路设计：二次变频的高频电路设计，具有极高的灵敏度；多重静噪控制电路，拒绝外部干扰打开本机静噪系统；设计有语音压缩扩展电路，能有效提高信噪比。
5.接收方式：采用真分集自动选讯电路设计，有效距离内不断讯，消除接收死角。
6.载波频段：UHF 630~790MHz。
7.灵敏度：在偏移度等于 25KHz，输入 6dBμV 时，SIN&gt;60dB。
8.综合 S/N 比：&gt;100dB。
9.综合 THD：&lt;0.5％@1KHz。
10.输出方式：非平衡式，-4dBV／5KW。</t>
  </si>
  <si>
    <t>桌面式有线话筒</t>
  </si>
  <si>
    <t>1.信噪比：≥70db
2.内置蓄电池容量：2000mAh-4000mAh（含）
3.续航时长：8-12 小时（含）
4.最大输出功率：300W
5.声道数：2.0 声道</t>
  </si>
  <si>
    <t>调音台</t>
  </si>
  <si>
    <t>1.麦克风前置放大器：采用 ONYX 麦克风前置放大器，可提供 60dB 增益，能让输入声音更加逼真，且底噪极低。
2.效果引擎：配备高清晰度 GIGFX 效果引擎，带有 24 种不同的内置效果，其中 8 种为新效果，可满足多种音频效果需求。
3.录音界面：具备 24 位 / 192kHz 2×4 USB 录音界面，可实现高分辨率录制，方便连接电脑等设备进行音频录制与播放，还能返送 4 通道（2 组立体声）信号。
4.压缩功能：每个频道有一个调节压缩的旋钮，部分型号（如 ProFX30v3）在特定通道（19 - 22 通道）配备单旋钮通道压缩，可实现平滑、均衡的动态控制。</t>
  </si>
  <si>
    <t>抑制器</t>
  </si>
  <si>
    <t>1.输入：4路6.35不平衡输入和1路平衡信号输入，适合各种信号电平输入，支持信号输入音量增益大小调整方便匹配各种设备电平不同电平输入                                                                                                       
2.输出：4路输出，2路平衡输出和2路6.35不平衡输出                                                                                                                                                                                                                                                                                                                                                
3.额定电压: 220V±10%  50Hz                                                                                                                                
4.频率回应: 125Hz~15KHz</t>
  </si>
  <si>
    <t>音箱</t>
  </si>
  <si>
    <t>1.功率:80W
2.喇叭阻抗:40
3.频率响应:45HZ-20KHZ士3dB</t>
  </si>
  <si>
    <t>音箱支架</t>
  </si>
  <si>
    <t>1.材质：铁件</t>
  </si>
  <si>
    <t>专业功放</t>
  </si>
  <si>
    <t>1.功放功率:400W
2.音频频率响应:20Hz-20KHz+/0.25dB
3.总谐波失真:&lt;0.005%
4.转换速率:50V/US
5.信噪比:11dB (A-weighting)
6.阻尼系数:&gt;1000
7.输入灵敏度:0.775V
8.输入阻抗:30KQ 平衡
9.工作电压:AC220V士10%，50Hz</t>
  </si>
  <si>
    <t>视屏播放终端</t>
  </si>
  <si>
    <t>1.显示技术：3LCD
2.分辨率：XGA（1024×768）
3.亮度：标准模式 4200 流明，ECO 模式 2700 流明
4.色彩亮度：4200 流明
5.对比度：15000:1
6.色彩再现：10.7 亿色
7.色彩位数：10bit
8.镜头类型：手动变焦 / 手动聚焦
9.F 值：1.51-1.99
10.焦距：18.2mm-29.2mm
11.变焦比：1-1.6
12.灯泡类型：215W UHE
13.灯泡寿命：标准模式 5000 小时，ECO 模式 10000 小时</t>
  </si>
  <si>
    <t>75寸电视</t>
  </si>
  <si>
    <t>1.存储内存：32GB
2.运行内存/RAM：2GB
3.CPU架构：五核A55
4.WIFI频段：2.4G&amp;5G
5.系统：Android
6.屏幕尺寸：75英寸
7.色域标准：DCI-P3
8.屏幕比例：16:9
9.音响功率：30W</t>
  </si>
  <si>
    <t>75寸电视壁挂拉伸支架</t>
  </si>
  <si>
    <t>1.SPCC品质冷轧钢。</t>
  </si>
  <si>
    <t>视频矩阵</t>
  </si>
  <si>
    <t>1.分辨率：支持 4K60/444（4096×2160）、1080P@120Hz、1080P 3D@60Hz、1920×1200/60 等多种分辨率。
2.色彩空间：支持 8 - bit/10 - bit/12 - bit 色域空间，支持 RGB444、YUV444、YUV422 和 YCbCr4:2:0 色彩空间。
3.协议版本：支持 HDMI2.0、HDCP2.2/HDCP1.4 和 DVI1.0 协议。
4.通道带宽：单通道交换信号速率高达 18Gbps，背板交换能力可达 72Gbps。
输入输出端口：均为 8×HDMI TypeA（19 - pin female）。</t>
  </si>
  <si>
    <t>1.分辨率：支持 4K@60Hz（4096×2160）、1080P@120Hz、1080P 3D@60Hz 等，也支持 VESA 标准下所有分辨率。
2.色彩空间：支持 8-bit/10-bit/12-bit 色域空间。
3.协议版本：支持 HDMI2.0、HDCP2.2 和 HDCP1.4。
4.通道带宽：单通道交换信号速率高达 18Gbps，主板交换能力可达 72Gbps。
5.输入输出端口：均为 4×HDMI Type - A（19 - pin female）。
6.输入输出阻抗：均为 100Ω。</t>
  </si>
  <si>
    <t>单红LED屏</t>
  </si>
  <si>
    <t>1.物理点间距：10mm。
2.物理密度：10000 点 /m²。
3.像素管产地：红色像素管可能为台湾光磊，蓝色管可能为士兰（双色方案）。
4.发光点颜色：常见有 1R（单色）、1R1G（双色）等。
5.模组行列数：32 点 ×16 点（双色模组）。
6.物理分辨率：512 点 / 模组（双色模组）。</t>
  </si>
  <si>
    <t>麦克风延长线   50米</t>
  </si>
  <si>
    <t>1.音频接头线身:PVC材质适用
2.线芯:纯铜线芯</t>
  </si>
  <si>
    <t>高清线 50米</t>
  </si>
  <si>
    <t>SDI线  50米</t>
  </si>
  <si>
    <t>1.接口类型:BNC接头
2.线芯:高纯度镀银铜
3.楼口:纯铜镀金
4.屏蔽:铝箔+编织网
5.外被:环保PVC</t>
  </si>
  <si>
    <t>RVV2*2.5</t>
  </si>
  <si>
    <t>6.5MM转3.5MM音频线  30米</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</si>
</sst>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2">
    <font>
      <sz val="11"/>
      <color theme="1"/>
      <name val="等线"/>
      <charset val="134"/>
      <scheme val="minor"/>
    </font>
    <font>
      <sz val="9"/>
      <name val="宋体"/>
      <charset val="134"/>
    </font>
    <font>
      <b/>
      <sz val="12"/>
      <name val="宋体"/>
      <charset val="134"/>
    </font>
    <font>
      <sz val="10"/>
      <color theme="1"/>
      <name val="宋体"/>
      <charset val="134"/>
    </font>
    <font>
      <sz val="11"/>
      <name val="等线"/>
      <charset val="134"/>
      <scheme val="minor"/>
    </font>
    <font>
      <b/>
      <sz val="20"/>
      <name val="宋体"/>
      <charset val="134"/>
    </font>
    <font>
      <sz val="14"/>
      <name val="宋体"/>
      <charset val="134"/>
    </font>
    <font>
      <sz val="14"/>
      <color theme="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sz val="12"/>
      <name val="宋体"/>
      <charset val="134"/>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sz val="11"/>
      <color rgb="FF000000"/>
      <name val="宋体"/>
      <charset val="134"/>
    </font>
    <font>
      <sz val="11"/>
      <color indexed="8"/>
      <name val="宋体"/>
      <charset val="134"/>
    </font>
    <font>
      <sz val="9"/>
      <color rgb="FFFF0000"/>
      <name val="宋体"/>
      <charset val="134"/>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6"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0"/>
    <xf numFmtId="0" fontId="20" fillId="0" borderId="7" applyNumberFormat="0" applyFill="0" applyAlignment="0" applyProtection="0">
      <alignment vertical="center"/>
    </xf>
    <xf numFmtId="0" fontId="11" fillId="9" borderId="0" applyNumberFormat="0" applyBorder="0" applyAlignment="0" applyProtection="0">
      <alignment vertical="center"/>
    </xf>
    <xf numFmtId="0" fontId="14" fillId="0" borderId="8" applyNumberFormat="0" applyFill="0" applyAlignment="0" applyProtection="0">
      <alignment vertical="center"/>
    </xf>
    <xf numFmtId="0" fontId="11" fillId="10" borderId="0" applyNumberFormat="0" applyBorder="0" applyAlignment="0" applyProtection="0">
      <alignment vertical="center"/>
    </xf>
    <xf numFmtId="0" fontId="21" fillId="11" borderId="9" applyNumberFormat="0" applyAlignment="0" applyProtection="0">
      <alignment vertical="center"/>
    </xf>
    <xf numFmtId="0" fontId="22" fillId="11" borderId="5" applyNumberFormat="0" applyAlignment="0" applyProtection="0">
      <alignment vertical="center"/>
    </xf>
    <xf numFmtId="0" fontId="23" fillId="12" borderId="10"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28" fillId="0" borderId="0">
      <protection locked="0"/>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19" fillId="0" borderId="0"/>
    <xf numFmtId="0" fontId="29" fillId="0" borderId="0">
      <alignment vertical="center"/>
    </xf>
    <xf numFmtId="0" fontId="0" fillId="0" borderId="0"/>
  </cellStyleXfs>
  <cellXfs count="54">
    <xf numFmtId="0" fontId="0" fillId="0" borderId="0" xfId="0"/>
    <xf numFmtId="0" fontId="1" fillId="0" borderId="0" xfId="0" applyFont="1" applyAlignment="1">
      <alignment horizontal="center" vertical="center"/>
    </xf>
    <xf numFmtId="0" fontId="1" fillId="0" borderId="0" xfId="0" applyFont="1" applyFill="1" applyAlignment="1">
      <alignment horizontal="center" vertical="center"/>
    </xf>
    <xf numFmtId="0" fontId="1" fillId="0" borderId="0" xfId="0" applyFont="1" applyAlignment="1">
      <alignment horizontal="left" vertical="center"/>
    </xf>
    <xf numFmtId="176" fontId="1" fillId="0" borderId="0" xfId="0" applyNumberFormat="1" applyFont="1" applyAlignment="1">
      <alignment horizontal="left"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0" fontId="1" fillId="0" borderId="1" xfId="0" applyFont="1" applyBorder="1" applyAlignment="1">
      <alignment horizontal="center" vertical="center"/>
    </xf>
    <xf numFmtId="176" fontId="1" fillId="0" borderId="1" xfId="0" applyNumberFormat="1" applyFont="1" applyBorder="1" applyAlignment="1">
      <alignment horizontal="center" vertical="center"/>
    </xf>
    <xf numFmtId="176"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xf>
    <xf numFmtId="0" fontId="1" fillId="0" borderId="0" xfId="0" applyFont="1" applyFill="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76" fontId="1" fillId="0" borderId="4" xfId="0" applyNumberFormat="1" applyFont="1" applyBorder="1" applyAlignment="1">
      <alignment horizontal="center" vertical="center"/>
    </xf>
    <xf numFmtId="0" fontId="1" fillId="0" borderId="0" xfId="0" applyFont="1" applyAlignment="1">
      <alignment horizontal="center"/>
    </xf>
    <xf numFmtId="0" fontId="1" fillId="0" borderId="0" xfId="0" applyFont="1" applyAlignment="1">
      <alignment horizontal="left"/>
    </xf>
    <xf numFmtId="176" fontId="1" fillId="0" borderId="0" xfId="0" applyNumberFormat="1" applyFont="1" applyAlignment="1">
      <alignment horizontal="center"/>
    </xf>
    <xf numFmtId="176" fontId="1" fillId="0" borderId="0" xfId="0" applyNumberFormat="1" applyFont="1" applyAlignment="1">
      <alignment horizontal="left"/>
    </xf>
    <xf numFmtId="0" fontId="1" fillId="0" borderId="0" xfId="0" applyFont="1" applyAlignment="1">
      <alignment horizontal="center" wrapText="1"/>
    </xf>
    <xf numFmtId="0" fontId="1" fillId="0" borderId="0" xfId="0" applyFont="1" applyAlignment="1">
      <alignment horizontal="left" wrapText="1"/>
    </xf>
    <xf numFmtId="176" fontId="1" fillId="0" borderId="0" xfId="0" applyNumberFormat="1" applyFont="1" applyAlignment="1">
      <alignment horizontal="left" wrapText="1"/>
    </xf>
    <xf numFmtId="0" fontId="2" fillId="0" borderId="0" xfId="0" applyFont="1" applyAlignment="1">
      <alignment horizontal="center" vertical="center" wrapText="1"/>
    </xf>
    <xf numFmtId="176" fontId="2" fillId="0" borderId="0" xfId="0" applyNumberFormat="1" applyFont="1" applyAlignment="1">
      <alignment horizontal="center" vertical="center" wrapText="1"/>
    </xf>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76" fontId="1" fillId="0" borderId="4" xfId="0" applyNumberFormat="1" applyFont="1" applyBorder="1" applyAlignment="1">
      <alignment horizontal="center"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176" fontId="1" fillId="0" borderId="0" xfId="0" applyNumberFormat="1" applyFont="1" applyAlignment="1">
      <alignment horizontal="center" vertical="center"/>
    </xf>
    <xf numFmtId="0" fontId="1" fillId="0" borderId="1" xfId="52" applyFont="1" applyBorder="1" applyAlignment="1">
      <alignment horizontal="left" vertical="center" wrapText="1"/>
    </xf>
    <xf numFmtId="176" fontId="1" fillId="0" borderId="1" xfId="52" applyNumberFormat="1" applyFont="1" applyBorder="1" applyAlignment="1">
      <alignment horizontal="center" vertical="center" wrapText="1"/>
    </xf>
    <xf numFmtId="0" fontId="1" fillId="0" borderId="1" xfId="52" applyFont="1" applyBorder="1" applyAlignment="1">
      <alignment horizontal="center" vertical="center" wrapText="1"/>
    </xf>
    <xf numFmtId="176" fontId="1" fillId="0" borderId="1" xfId="45" applyNumberFormat="1" applyFont="1" applyBorder="1" applyAlignment="1" applyProtection="1">
      <alignment horizontal="center" vertical="center"/>
    </xf>
    <xf numFmtId="176" fontId="1" fillId="0" borderId="1" xfId="52"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4" fillId="0" borderId="0" xfId="0" applyFont="1"/>
    <xf numFmtId="176" fontId="4" fillId="0" borderId="0" xfId="0" applyNumberFormat="1" applyFont="1"/>
    <xf numFmtId="0" fontId="5" fillId="0" borderId="0" xfId="0" applyFont="1" applyAlignment="1">
      <alignment horizontal="center" vertical="center"/>
    </xf>
    <xf numFmtId="176" fontId="5" fillId="0" borderId="0" xfId="0" applyNumberFormat="1" applyFont="1" applyAlignment="1">
      <alignment horizontal="center" vertical="center"/>
    </xf>
    <xf numFmtId="0" fontId="6" fillId="0" borderId="1" xfId="0" applyFont="1" applyBorder="1" applyAlignment="1">
      <alignment horizontal="center" vertical="center"/>
    </xf>
    <xf numFmtId="176" fontId="6" fillId="0" borderId="1" xfId="0" applyNumberFormat="1" applyFont="1" applyBorder="1" applyAlignment="1">
      <alignment horizontal="center" vertical="center"/>
    </xf>
    <xf numFmtId="0" fontId="7" fillId="0" borderId="2" xfId="0" applyFont="1" applyBorder="1" applyAlignment="1">
      <alignment horizontal="center" vertical="center"/>
    </xf>
    <xf numFmtId="0" fontId="7" fillId="0" borderId="4" xfId="0" applyFont="1" applyBorder="1" applyAlignment="1">
      <alignment horizontal="center" vertical="center"/>
    </xf>
    <xf numFmtId="176" fontId="7" fillId="0" borderId="1" xfId="0" applyNumberFormat="1" applyFont="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0,0_x000d__x000a_NA_x000d__x000a_" xfId="20"/>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Jun" xfId="51"/>
    <cellStyle name="常规 11" xfId="52"/>
    <cellStyle name="常规 2" xfId="53"/>
  </cellStyles>
  <tableStyles count="0" defaultTableStyle="TableStyleMedium2" defaultPivotStyle="PivotStyleLight16"/>
  <colors>
    <mruColors>
      <color rgb="0033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2"/>
  <sheetViews>
    <sheetView tabSelected="1" view="pageBreakPreview" zoomScaleNormal="100" workbookViewId="0">
      <selection activeCell="L4" sqref="L4"/>
    </sheetView>
  </sheetViews>
  <sheetFormatPr defaultColWidth="9" defaultRowHeight="45.75" customHeight="1" outlineLevelCol="2"/>
  <cols>
    <col min="1" max="1" width="9" style="45" customWidth="1"/>
    <col min="2" max="2" width="43.375" style="45" customWidth="1"/>
    <col min="3" max="3" width="22.625" style="46" customWidth="1"/>
    <col min="4" max="16384" width="9" style="45"/>
  </cols>
  <sheetData>
    <row r="1" customHeight="1" spans="1:3">
      <c r="A1" s="47" t="s">
        <v>0</v>
      </c>
      <c r="B1" s="47"/>
      <c r="C1" s="48"/>
    </row>
    <row r="2" ht="38.25" customHeight="1" spans="1:3">
      <c r="A2" s="49" t="s">
        <v>1</v>
      </c>
      <c r="B2" s="49" t="s">
        <v>2</v>
      </c>
      <c r="C2" s="50" t="s">
        <v>3</v>
      </c>
    </row>
    <row r="3" ht="38.25" customHeight="1" spans="1:3">
      <c r="A3" s="49" t="s">
        <v>4</v>
      </c>
      <c r="B3" s="49" t="s">
        <v>5</v>
      </c>
      <c r="C3" s="50">
        <f>机房网络设备方案清单!G23</f>
        <v>153323.68</v>
      </c>
    </row>
    <row r="4" ht="38.25" customHeight="1" spans="1:3">
      <c r="A4" s="49" t="s">
        <v>6</v>
      </c>
      <c r="B4" s="49" t="s">
        <v>7</v>
      </c>
      <c r="C4" s="50">
        <f>指挥中心接处警功能设备方案清单!G12</f>
        <v>44575.26</v>
      </c>
    </row>
    <row r="5" ht="38.25" customHeight="1" spans="1:3">
      <c r="A5" s="49" t="s">
        <v>8</v>
      </c>
      <c r="B5" s="49" t="s">
        <v>9</v>
      </c>
      <c r="C5" s="50">
        <f>大队指挥中心大屏显示方案清单!G9</f>
        <v>55467.28</v>
      </c>
    </row>
    <row r="6" ht="38.25" customHeight="1" spans="1:3">
      <c r="A6" s="49" t="s">
        <v>10</v>
      </c>
      <c r="B6" s="49" t="s">
        <v>11</v>
      </c>
      <c r="C6" s="50">
        <f>营区联动控制设备方案清单!G9</f>
        <v>22612.8283185841</v>
      </c>
    </row>
    <row r="7" ht="38.25" customHeight="1" spans="1:3">
      <c r="A7" s="49" t="s">
        <v>12</v>
      </c>
      <c r="B7" s="49" t="s">
        <v>13</v>
      </c>
      <c r="C7" s="50">
        <f>营区监控设备方案清单!G25</f>
        <v>150659.94</v>
      </c>
    </row>
    <row r="8" ht="38.25" customHeight="1" spans="1:3">
      <c r="A8" s="49" t="s">
        <v>14</v>
      </c>
      <c r="B8" s="49" t="s">
        <v>15</v>
      </c>
      <c r="C8" s="50">
        <f>红门影院设备方案清单!G15</f>
        <v>27386.92</v>
      </c>
    </row>
    <row r="9" ht="38.25" customHeight="1" spans="1:3">
      <c r="A9" s="49" t="s">
        <v>16</v>
      </c>
      <c r="B9" s="49" t="s">
        <v>17</v>
      </c>
      <c r="C9" s="50">
        <f>营区广播设备方案清单!G5</f>
        <v>17410</v>
      </c>
    </row>
    <row r="10" ht="38.25" customHeight="1" spans="1:3">
      <c r="A10" s="49" t="s">
        <v>18</v>
      </c>
      <c r="B10" s="49" t="s">
        <v>19</v>
      </c>
      <c r="C10" s="50">
        <f>WiFi覆盖设备方案清单!G8</f>
        <v>29660</v>
      </c>
    </row>
    <row r="11" ht="38.25" customHeight="1" spans="1:3">
      <c r="A11" s="49" t="s">
        <v>20</v>
      </c>
      <c r="B11" s="49" t="s">
        <v>21</v>
      </c>
      <c r="C11" s="50">
        <f>会议室视频会商功能方案清单!G29</f>
        <v>117891.82</v>
      </c>
    </row>
    <row r="12" ht="38.25" customHeight="1" spans="1:3">
      <c r="A12" s="51" t="s">
        <v>22</v>
      </c>
      <c r="B12" s="52"/>
      <c r="C12" s="53">
        <f>SUM(C3:C11)</f>
        <v>618987.728318584</v>
      </c>
    </row>
  </sheetData>
  <mergeCells count="2">
    <mergeCell ref="A1:C1"/>
    <mergeCell ref="A12:B12"/>
  </mergeCells>
  <printOptions horizontalCentered="1"/>
  <pageMargins left="0.590277777777778" right="0.590277777777778" top="0.590277777777778" bottom="0.590277777777778" header="0.393055555555556" footer="0.393055555555556"/>
  <pageSetup paperSize="9" scale="8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9"/>
  <sheetViews>
    <sheetView view="pageBreakPreview" zoomScaleNormal="100" workbookViewId="0">
      <pane ySplit="2" topLeftCell="A3" activePane="bottomLeft" state="frozen"/>
      <selection/>
      <selection pane="bottomLeft" activeCell="G3" sqref="G3"/>
    </sheetView>
  </sheetViews>
  <sheetFormatPr defaultColWidth="9" defaultRowHeight="26.25" customHeight="1"/>
  <cols>
    <col min="1" max="1" width="5.125" style="3" customWidth="1"/>
    <col min="2" max="2" width="10.625" style="3" customWidth="1"/>
    <col min="3" max="3" width="29.25" style="3" customWidth="1"/>
    <col min="4" max="4" width="6.5" style="3" customWidth="1"/>
    <col min="5" max="5" width="7.625" style="4" customWidth="1"/>
    <col min="6" max="6" width="7.875" style="4" customWidth="1"/>
    <col min="7" max="7" width="10.75" style="4" customWidth="1"/>
    <col min="8" max="8" width="9" style="3"/>
    <col min="9" max="9" width="9.625" style="3"/>
    <col min="10" max="16384" width="9" style="3"/>
  </cols>
  <sheetData>
    <row r="1" ht="32.1" customHeight="1" spans="1:7">
      <c r="A1" s="5" t="s">
        <v>185</v>
      </c>
      <c r="B1" s="5"/>
      <c r="C1" s="5"/>
      <c r="D1" s="5"/>
      <c r="E1" s="5"/>
      <c r="F1" s="6"/>
      <c r="G1" s="6"/>
    </row>
    <row r="2" s="1" customFormat="1" ht="39" customHeight="1" spans="1:7">
      <c r="A2" s="7" t="s">
        <v>1</v>
      </c>
      <c r="B2" s="7" t="s">
        <v>24</v>
      </c>
      <c r="C2" s="7" t="s">
        <v>25</v>
      </c>
      <c r="D2" s="7" t="s">
        <v>26</v>
      </c>
      <c r="E2" s="8" t="s">
        <v>27</v>
      </c>
      <c r="F2" s="9" t="s">
        <v>28</v>
      </c>
      <c r="G2" s="9" t="s">
        <v>29</v>
      </c>
    </row>
    <row r="3" s="1" customFormat="1" ht="237.95" customHeight="1" spans="1:7">
      <c r="A3" s="7">
        <v>1</v>
      </c>
      <c r="B3" s="10" t="s">
        <v>186</v>
      </c>
      <c r="C3" s="11" t="s">
        <v>187</v>
      </c>
      <c r="D3" s="10" t="s">
        <v>32</v>
      </c>
      <c r="E3" s="8">
        <v>2</v>
      </c>
      <c r="F3" s="9">
        <v>7100</v>
      </c>
      <c r="G3" s="8">
        <f>F3*E3</f>
        <v>14200</v>
      </c>
    </row>
    <row r="4" s="1" customFormat="1" ht="80.1" customHeight="1" spans="1:7">
      <c r="A4" s="7">
        <v>2</v>
      </c>
      <c r="B4" s="10" t="s">
        <v>188</v>
      </c>
      <c r="C4" s="11" t="s">
        <v>189</v>
      </c>
      <c r="D4" s="10" t="s">
        <v>32</v>
      </c>
      <c r="E4" s="8">
        <v>4</v>
      </c>
      <c r="F4" s="9">
        <v>276.57</v>
      </c>
      <c r="G4" s="8">
        <f t="shared" ref="G4:G28" si="0">F4*E4</f>
        <v>1106.28</v>
      </c>
    </row>
    <row r="5" s="1" customFormat="1" ht="168" customHeight="1" spans="1:7">
      <c r="A5" s="7">
        <v>3</v>
      </c>
      <c r="B5" s="10" t="s">
        <v>190</v>
      </c>
      <c r="C5" s="11" t="s">
        <v>191</v>
      </c>
      <c r="D5" s="10" t="s">
        <v>32</v>
      </c>
      <c r="E5" s="8">
        <v>2</v>
      </c>
      <c r="F5" s="9">
        <v>3000</v>
      </c>
      <c r="G5" s="8">
        <f t="shared" si="0"/>
        <v>6000</v>
      </c>
    </row>
    <row r="6" s="1" customFormat="1" ht="105" customHeight="1" spans="1:7">
      <c r="A6" s="7">
        <v>4</v>
      </c>
      <c r="B6" s="10" t="s">
        <v>192</v>
      </c>
      <c r="C6" s="11" t="s">
        <v>193</v>
      </c>
      <c r="D6" s="10" t="s">
        <v>32</v>
      </c>
      <c r="E6" s="8">
        <v>2</v>
      </c>
      <c r="F6" s="9">
        <v>1428.9</v>
      </c>
      <c r="G6" s="8">
        <f t="shared" si="0"/>
        <v>2857.8</v>
      </c>
    </row>
    <row r="7" s="1" customFormat="1" ht="45" customHeight="1" spans="1:7">
      <c r="A7" s="7">
        <v>5</v>
      </c>
      <c r="B7" s="10" t="s">
        <v>194</v>
      </c>
      <c r="C7" s="11" t="s">
        <v>195</v>
      </c>
      <c r="D7" s="10" t="s">
        <v>32</v>
      </c>
      <c r="E7" s="8">
        <v>6</v>
      </c>
      <c r="F7" s="9">
        <v>1378.06</v>
      </c>
      <c r="G7" s="8">
        <f t="shared" si="0"/>
        <v>8268.36</v>
      </c>
    </row>
    <row r="8" s="1" customFormat="1" customHeight="1" spans="1:7">
      <c r="A8" s="7">
        <v>6</v>
      </c>
      <c r="B8" s="10" t="s">
        <v>196</v>
      </c>
      <c r="C8" s="11" t="s">
        <v>197</v>
      </c>
      <c r="D8" s="10" t="s">
        <v>42</v>
      </c>
      <c r="E8" s="8">
        <v>6</v>
      </c>
      <c r="F8" s="9">
        <v>120</v>
      </c>
      <c r="G8" s="8">
        <f t="shared" si="0"/>
        <v>720</v>
      </c>
    </row>
    <row r="9" s="1" customFormat="1" ht="118.5" customHeight="1" spans="1:7">
      <c r="A9" s="7">
        <v>7</v>
      </c>
      <c r="B9" s="10" t="s">
        <v>198</v>
      </c>
      <c r="C9" s="11" t="s">
        <v>199</v>
      </c>
      <c r="D9" s="10" t="s">
        <v>32</v>
      </c>
      <c r="E9" s="8">
        <v>3</v>
      </c>
      <c r="F9" s="9">
        <v>2309.38</v>
      </c>
      <c r="G9" s="8">
        <f t="shared" si="0"/>
        <v>6928.14</v>
      </c>
    </row>
    <row r="10" s="2" customFormat="1" ht="69.95" customHeight="1" spans="1:11">
      <c r="A10" s="12">
        <v>8</v>
      </c>
      <c r="B10" s="13" t="s">
        <v>200</v>
      </c>
      <c r="C10" s="14" t="s">
        <v>77</v>
      </c>
      <c r="D10" s="13" t="s">
        <v>32</v>
      </c>
      <c r="E10" s="15">
        <v>2</v>
      </c>
      <c r="F10" s="15">
        <v>6792.01</v>
      </c>
      <c r="G10" s="16">
        <f t="shared" si="0"/>
        <v>13584.02</v>
      </c>
      <c r="H10" s="17"/>
      <c r="K10" s="17"/>
    </row>
    <row r="11" s="1" customFormat="1" ht="180.95" customHeight="1" spans="1:7">
      <c r="A11" s="7">
        <v>9</v>
      </c>
      <c r="B11" s="10" t="s">
        <v>158</v>
      </c>
      <c r="C11" s="11" t="s">
        <v>201</v>
      </c>
      <c r="D11" s="7" t="s">
        <v>32</v>
      </c>
      <c r="E11" s="8">
        <v>2</v>
      </c>
      <c r="F11" s="8">
        <v>8600</v>
      </c>
      <c r="G11" s="8">
        <f t="shared" si="0"/>
        <v>17200</v>
      </c>
    </row>
    <row r="12" s="1" customFormat="1" ht="32.1" customHeight="1" spans="1:7">
      <c r="A12" s="7">
        <v>10</v>
      </c>
      <c r="B12" s="10" t="s">
        <v>160</v>
      </c>
      <c r="C12" s="11" t="s">
        <v>161</v>
      </c>
      <c r="D12" s="10" t="s">
        <v>87</v>
      </c>
      <c r="E12" s="8">
        <v>2</v>
      </c>
      <c r="F12" s="9">
        <v>1280</v>
      </c>
      <c r="G12" s="8">
        <f t="shared" si="0"/>
        <v>2560</v>
      </c>
    </row>
    <row r="13" s="1" customFormat="1" ht="113.1" customHeight="1" spans="1:7">
      <c r="A13" s="7">
        <v>11</v>
      </c>
      <c r="B13" s="10" t="s">
        <v>202</v>
      </c>
      <c r="C13" s="11" t="s">
        <v>203</v>
      </c>
      <c r="D13" s="10" t="s">
        <v>32</v>
      </c>
      <c r="E13" s="8">
        <v>5</v>
      </c>
      <c r="F13" s="9">
        <v>2887.68</v>
      </c>
      <c r="G13" s="8">
        <f t="shared" si="0"/>
        <v>14438.4</v>
      </c>
    </row>
    <row r="14" s="1" customFormat="1" ht="36" customHeight="1" spans="1:7">
      <c r="A14" s="7">
        <v>12</v>
      </c>
      <c r="B14" s="10" t="s">
        <v>204</v>
      </c>
      <c r="C14" s="11" t="s">
        <v>205</v>
      </c>
      <c r="D14" s="10" t="s">
        <v>42</v>
      </c>
      <c r="E14" s="8">
        <v>5</v>
      </c>
      <c r="F14" s="9">
        <v>430</v>
      </c>
      <c r="G14" s="8">
        <f t="shared" si="0"/>
        <v>2150</v>
      </c>
    </row>
    <row r="15" s="1" customFormat="1" ht="153" customHeight="1" spans="1:7">
      <c r="A15" s="7">
        <v>13</v>
      </c>
      <c r="B15" s="10" t="s">
        <v>206</v>
      </c>
      <c r="C15" s="11" t="s">
        <v>207</v>
      </c>
      <c r="D15" s="10" t="s">
        <v>32</v>
      </c>
      <c r="E15" s="9">
        <v>1</v>
      </c>
      <c r="F15" s="9">
        <v>1730</v>
      </c>
      <c r="G15" s="8">
        <f t="shared" si="0"/>
        <v>1730</v>
      </c>
    </row>
    <row r="16" s="1" customFormat="1" ht="153" customHeight="1" spans="1:7">
      <c r="A16" s="7">
        <v>14</v>
      </c>
      <c r="B16" s="10" t="s">
        <v>206</v>
      </c>
      <c r="C16" s="11" t="s">
        <v>208</v>
      </c>
      <c r="D16" s="10" t="s">
        <v>32</v>
      </c>
      <c r="E16" s="8">
        <v>1</v>
      </c>
      <c r="F16" s="9">
        <v>600</v>
      </c>
      <c r="G16" s="8">
        <f t="shared" si="0"/>
        <v>600</v>
      </c>
    </row>
    <row r="17" s="1" customFormat="1" ht="42.95" customHeight="1" spans="1:7">
      <c r="A17" s="7">
        <v>15</v>
      </c>
      <c r="B17" s="10" t="s">
        <v>131</v>
      </c>
      <c r="C17" s="11" t="s">
        <v>132</v>
      </c>
      <c r="D17" s="10" t="s">
        <v>87</v>
      </c>
      <c r="E17" s="9">
        <v>1</v>
      </c>
      <c r="F17" s="9">
        <v>70</v>
      </c>
      <c r="G17" s="8">
        <f t="shared" si="0"/>
        <v>70</v>
      </c>
    </row>
    <row r="18" s="1" customFormat="1" ht="129" customHeight="1" spans="1:7">
      <c r="A18" s="7">
        <v>16</v>
      </c>
      <c r="B18" s="10" t="s">
        <v>209</v>
      </c>
      <c r="C18" s="11" t="s">
        <v>210</v>
      </c>
      <c r="D18" s="10" t="s">
        <v>144</v>
      </c>
      <c r="E18" s="9">
        <v>2</v>
      </c>
      <c r="F18" s="9">
        <v>4900</v>
      </c>
      <c r="G18" s="8">
        <f t="shared" si="0"/>
        <v>9800</v>
      </c>
    </row>
    <row r="19" s="1" customFormat="1" customHeight="1" spans="1:7">
      <c r="A19" s="7">
        <v>17</v>
      </c>
      <c r="B19" s="10" t="s">
        <v>38</v>
      </c>
      <c r="C19" s="11" t="s">
        <v>39</v>
      </c>
      <c r="D19" s="7" t="s">
        <v>32</v>
      </c>
      <c r="E19" s="9">
        <v>2</v>
      </c>
      <c r="F19" s="8">
        <v>1960</v>
      </c>
      <c r="G19" s="8">
        <f t="shared" si="0"/>
        <v>3920</v>
      </c>
    </row>
    <row r="20" s="1" customFormat="1" ht="48.95" customHeight="1" spans="1:7">
      <c r="A20" s="7">
        <v>18</v>
      </c>
      <c r="B20" s="10" t="s">
        <v>84</v>
      </c>
      <c r="C20" s="11" t="s">
        <v>31</v>
      </c>
      <c r="D20" s="7" t="s">
        <v>32</v>
      </c>
      <c r="E20" s="9">
        <v>2</v>
      </c>
      <c r="F20" s="8">
        <f>684.72+152*1.5</f>
        <v>912.72</v>
      </c>
      <c r="G20" s="8">
        <f t="shared" si="0"/>
        <v>1825.44</v>
      </c>
    </row>
    <row r="21" s="1" customFormat="1" ht="111.95" customHeight="1" spans="1:7">
      <c r="A21" s="7">
        <v>19</v>
      </c>
      <c r="B21" s="10" t="s">
        <v>169</v>
      </c>
      <c r="C21" s="11" t="s">
        <v>170</v>
      </c>
      <c r="D21" s="7" t="s">
        <v>32</v>
      </c>
      <c r="E21" s="9">
        <v>2</v>
      </c>
      <c r="F21" s="8">
        <v>394.79</v>
      </c>
      <c r="G21" s="8">
        <f t="shared" si="0"/>
        <v>789.58</v>
      </c>
    </row>
    <row r="22" s="1" customFormat="1" ht="33.75" customHeight="1" spans="1:7">
      <c r="A22" s="7">
        <v>20</v>
      </c>
      <c r="B22" s="10" t="s">
        <v>211</v>
      </c>
      <c r="C22" s="11" t="s">
        <v>212</v>
      </c>
      <c r="D22" s="7" t="s">
        <v>60</v>
      </c>
      <c r="E22" s="9">
        <v>4</v>
      </c>
      <c r="F22" s="8">
        <v>299.11</v>
      </c>
      <c r="G22" s="8">
        <f t="shared" si="0"/>
        <v>1196.44</v>
      </c>
    </row>
    <row r="23" s="1" customFormat="1" ht="99.95" customHeight="1" spans="1:7">
      <c r="A23" s="7">
        <v>21</v>
      </c>
      <c r="B23" s="10" t="s">
        <v>88</v>
      </c>
      <c r="C23" s="11" t="s">
        <v>89</v>
      </c>
      <c r="D23" s="7" t="s">
        <v>60</v>
      </c>
      <c r="E23" s="8">
        <v>8</v>
      </c>
      <c r="F23" s="8">
        <v>252.16</v>
      </c>
      <c r="G23" s="8">
        <f t="shared" si="0"/>
        <v>2017.28</v>
      </c>
    </row>
    <row r="24" s="1" customFormat="1" ht="99" customHeight="1" spans="1:7">
      <c r="A24" s="7">
        <v>22</v>
      </c>
      <c r="B24" s="10" t="s">
        <v>213</v>
      </c>
      <c r="C24" s="11" t="s">
        <v>89</v>
      </c>
      <c r="D24" s="7" t="s">
        <v>60</v>
      </c>
      <c r="E24" s="8">
        <v>4</v>
      </c>
      <c r="F24" s="8">
        <v>360.2</v>
      </c>
      <c r="G24" s="8">
        <f t="shared" si="0"/>
        <v>1440.8</v>
      </c>
    </row>
    <row r="25" s="1" customFormat="1" ht="66" customHeight="1" spans="1:7">
      <c r="A25" s="7">
        <v>23</v>
      </c>
      <c r="B25" s="10" t="s">
        <v>214</v>
      </c>
      <c r="C25" s="11" t="s">
        <v>215</v>
      </c>
      <c r="D25" s="7" t="s">
        <v>60</v>
      </c>
      <c r="E25" s="8">
        <v>2</v>
      </c>
      <c r="F25" s="8">
        <v>660</v>
      </c>
      <c r="G25" s="8">
        <f t="shared" si="0"/>
        <v>1320</v>
      </c>
    </row>
    <row r="26" s="1" customFormat="1" ht="33" customHeight="1" spans="1:7">
      <c r="A26" s="7">
        <v>24</v>
      </c>
      <c r="B26" s="10" t="s">
        <v>90</v>
      </c>
      <c r="C26" s="11" t="s">
        <v>216</v>
      </c>
      <c r="D26" s="10" t="s">
        <v>49</v>
      </c>
      <c r="E26" s="9">
        <v>300</v>
      </c>
      <c r="F26" s="9">
        <v>8</v>
      </c>
      <c r="G26" s="8">
        <f t="shared" si="0"/>
        <v>2400</v>
      </c>
    </row>
    <row r="27" s="1" customFormat="1" ht="42" customHeight="1" spans="1:7">
      <c r="A27" s="7">
        <v>25</v>
      </c>
      <c r="B27" s="10" t="s">
        <v>217</v>
      </c>
      <c r="C27" s="11" t="s">
        <v>212</v>
      </c>
      <c r="D27" s="10" t="s">
        <v>60</v>
      </c>
      <c r="E27" s="9">
        <v>2</v>
      </c>
      <c r="F27" s="8">
        <v>184.64</v>
      </c>
      <c r="G27" s="8">
        <f t="shared" si="0"/>
        <v>369.28</v>
      </c>
    </row>
    <row r="28" s="1" customFormat="1" ht="38.25" customHeight="1" spans="1:7">
      <c r="A28" s="7">
        <v>26</v>
      </c>
      <c r="B28" s="10" t="s">
        <v>92</v>
      </c>
      <c r="C28" s="11" t="s">
        <v>93</v>
      </c>
      <c r="D28" s="10" t="s">
        <v>42</v>
      </c>
      <c r="E28" s="9">
        <v>10</v>
      </c>
      <c r="F28" s="9">
        <v>40</v>
      </c>
      <c r="G28" s="8">
        <f t="shared" si="0"/>
        <v>400</v>
      </c>
    </row>
    <row r="29" customHeight="1" spans="1:7">
      <c r="A29" s="18" t="s">
        <v>74</v>
      </c>
      <c r="B29" s="19"/>
      <c r="C29" s="19"/>
      <c r="D29" s="19"/>
      <c r="E29" s="19"/>
      <c r="F29" s="20"/>
      <c r="G29" s="8">
        <f>SUM(G3:G28)</f>
        <v>117891.82</v>
      </c>
    </row>
  </sheetData>
  <mergeCells count="2">
    <mergeCell ref="A1:G1"/>
    <mergeCell ref="A29:E29"/>
  </mergeCells>
  <printOptions horizontalCentered="1"/>
  <pageMargins left="0.590551181102362" right="0.590551181102362" top="0.590551181102362" bottom="0.590551181102362" header="0.393700787401575" footer="0.393700787401575"/>
  <pageSetup paperSize="9"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view="pageBreakPreview" zoomScaleNormal="100" workbookViewId="0">
      <pane ySplit="2" topLeftCell="A3" activePane="bottomLeft" state="frozen"/>
      <selection/>
      <selection pane="bottomLeft" activeCell="G2" sqref="G2"/>
    </sheetView>
  </sheetViews>
  <sheetFormatPr defaultColWidth="9" defaultRowHeight="50.25" customHeight="1"/>
  <cols>
    <col min="1" max="1" width="4.375" style="1" customWidth="1"/>
    <col min="2" max="2" width="10.375" style="30" customWidth="1"/>
    <col min="3" max="3" width="34.125" style="3" customWidth="1"/>
    <col min="4" max="4" width="5.75" style="1" customWidth="1"/>
    <col min="5" max="5" width="7.25" style="1" customWidth="1"/>
    <col min="6" max="6" width="8" style="38" customWidth="1"/>
    <col min="7" max="7" width="8.875" style="38" customWidth="1"/>
    <col min="8" max="8" width="22" style="1" customWidth="1"/>
    <col min="9" max="9" width="14.625" style="1" customWidth="1"/>
    <col min="10" max="15" width="9.625" style="1"/>
    <col min="16" max="16384" width="9" style="1"/>
  </cols>
  <sheetData>
    <row r="1" ht="30" customHeight="1" spans="1:7">
      <c r="A1" s="5" t="s">
        <v>23</v>
      </c>
      <c r="B1" s="5"/>
      <c r="C1" s="5"/>
      <c r="D1" s="5"/>
      <c r="E1" s="5"/>
      <c r="F1" s="6"/>
      <c r="G1" s="6"/>
    </row>
    <row r="2" ht="45" customHeight="1" spans="1:7">
      <c r="A2" s="7" t="s">
        <v>1</v>
      </c>
      <c r="B2" s="10" t="s">
        <v>24</v>
      </c>
      <c r="C2" s="7" t="s">
        <v>25</v>
      </c>
      <c r="D2" s="7" t="s">
        <v>26</v>
      </c>
      <c r="E2" s="7" t="s">
        <v>27</v>
      </c>
      <c r="F2" s="9" t="s">
        <v>28</v>
      </c>
      <c r="G2" s="9" t="s">
        <v>29</v>
      </c>
    </row>
    <row r="3" ht="56" customHeight="1" spans="1:7">
      <c r="A3" s="7">
        <v>1</v>
      </c>
      <c r="B3" s="10" t="s">
        <v>30</v>
      </c>
      <c r="C3" s="11" t="s">
        <v>31</v>
      </c>
      <c r="D3" s="7" t="s">
        <v>32</v>
      </c>
      <c r="E3" s="9">
        <v>4</v>
      </c>
      <c r="F3" s="8">
        <f>684.72+152*1.5</f>
        <v>912.72</v>
      </c>
      <c r="G3" s="8">
        <f t="shared" ref="G3:G22" si="0">E3*F3</f>
        <v>3650.88</v>
      </c>
    </row>
    <row r="4" ht="145" customHeight="1" spans="1:7">
      <c r="A4" s="7">
        <v>2</v>
      </c>
      <c r="B4" s="10" t="s">
        <v>33</v>
      </c>
      <c r="C4" s="11" t="s">
        <v>34</v>
      </c>
      <c r="D4" s="7" t="s">
        <v>32</v>
      </c>
      <c r="E4" s="9">
        <v>1</v>
      </c>
      <c r="F4" s="8">
        <f>5129.16+152*5</f>
        <v>5889.16</v>
      </c>
      <c r="G4" s="8">
        <f t="shared" si="0"/>
        <v>5889.16</v>
      </c>
    </row>
    <row r="5" ht="66.95" customHeight="1" spans="1:7">
      <c r="A5" s="7">
        <v>3</v>
      </c>
      <c r="B5" s="10" t="s">
        <v>35</v>
      </c>
      <c r="C5" s="11" t="s">
        <v>36</v>
      </c>
      <c r="D5" s="7" t="s">
        <v>32</v>
      </c>
      <c r="E5" s="9">
        <v>1</v>
      </c>
      <c r="F5" s="8">
        <v>13000</v>
      </c>
      <c r="G5" s="8">
        <f t="shared" si="0"/>
        <v>13000</v>
      </c>
    </row>
    <row r="6" ht="66.95" customHeight="1" spans="1:7">
      <c r="A6" s="7">
        <v>5</v>
      </c>
      <c r="B6" s="10" t="s">
        <v>37</v>
      </c>
      <c r="C6" s="11" t="s">
        <v>36</v>
      </c>
      <c r="D6" s="7" t="s">
        <v>32</v>
      </c>
      <c r="E6" s="9">
        <v>1</v>
      </c>
      <c r="F6" s="8">
        <v>13000</v>
      </c>
      <c r="G6" s="8">
        <f t="shared" si="0"/>
        <v>13000</v>
      </c>
    </row>
    <row r="7" ht="33.95" customHeight="1" spans="1:7">
      <c r="A7" s="7">
        <v>6</v>
      </c>
      <c r="B7" s="10" t="s">
        <v>38</v>
      </c>
      <c r="C7" s="11" t="s">
        <v>39</v>
      </c>
      <c r="D7" s="7" t="s">
        <v>32</v>
      </c>
      <c r="E7" s="9">
        <v>2</v>
      </c>
      <c r="F7" s="8">
        <v>1960</v>
      </c>
      <c r="G7" s="8">
        <f t="shared" si="0"/>
        <v>3920</v>
      </c>
    </row>
    <row r="8" ht="69" customHeight="1" spans="1:7">
      <c r="A8" s="7">
        <v>7</v>
      </c>
      <c r="B8" s="10" t="s">
        <v>40</v>
      </c>
      <c r="C8" s="11" t="s">
        <v>41</v>
      </c>
      <c r="D8" s="10" t="s">
        <v>42</v>
      </c>
      <c r="E8" s="9">
        <v>10</v>
      </c>
      <c r="F8" s="8">
        <v>110</v>
      </c>
      <c r="G8" s="8">
        <f t="shared" si="0"/>
        <v>1100</v>
      </c>
    </row>
    <row r="9" ht="79.5" customHeight="1" spans="1:7">
      <c r="A9" s="7">
        <v>8</v>
      </c>
      <c r="B9" s="10" t="s">
        <v>43</v>
      </c>
      <c r="C9" s="11" t="s">
        <v>44</v>
      </c>
      <c r="D9" s="10" t="s">
        <v>42</v>
      </c>
      <c r="E9" s="9">
        <v>1</v>
      </c>
      <c r="F9" s="8">
        <v>80</v>
      </c>
      <c r="G9" s="8">
        <f t="shared" si="0"/>
        <v>80</v>
      </c>
    </row>
    <row r="10" ht="69" customHeight="1" spans="1:7">
      <c r="A10" s="7">
        <v>9</v>
      </c>
      <c r="B10" s="10" t="s">
        <v>45</v>
      </c>
      <c r="C10" s="11" t="s">
        <v>46</v>
      </c>
      <c r="D10" s="10" t="s">
        <v>42</v>
      </c>
      <c r="E10" s="9">
        <v>14</v>
      </c>
      <c r="F10" s="8">
        <v>120</v>
      </c>
      <c r="G10" s="8">
        <f t="shared" si="0"/>
        <v>1680</v>
      </c>
    </row>
    <row r="11" s="2" customFormat="1" ht="45" customHeight="1" spans="1:10">
      <c r="A11" s="12">
        <v>10</v>
      </c>
      <c r="B11" s="13" t="s">
        <v>47</v>
      </c>
      <c r="C11" s="14" t="s">
        <v>48</v>
      </c>
      <c r="D11" s="13" t="s">
        <v>49</v>
      </c>
      <c r="E11" s="15">
        <v>500</v>
      </c>
      <c r="F11" s="16">
        <v>4.36</v>
      </c>
      <c r="G11" s="16">
        <f t="shared" si="0"/>
        <v>2180</v>
      </c>
      <c r="H11" s="1"/>
      <c r="J11" s="17"/>
    </row>
    <row r="12" ht="48" customHeight="1" spans="1:7">
      <c r="A12" s="7">
        <v>11</v>
      </c>
      <c r="B12" s="10" t="s">
        <v>50</v>
      </c>
      <c r="C12" s="11" t="s">
        <v>51</v>
      </c>
      <c r="D12" s="10" t="s">
        <v>42</v>
      </c>
      <c r="E12" s="9">
        <v>400</v>
      </c>
      <c r="F12" s="8">
        <v>3.26</v>
      </c>
      <c r="G12" s="8">
        <f t="shared" si="0"/>
        <v>1304</v>
      </c>
    </row>
    <row r="13" ht="56.1" customHeight="1" spans="1:7">
      <c r="A13" s="7">
        <v>12</v>
      </c>
      <c r="B13" s="10" t="s">
        <v>52</v>
      </c>
      <c r="C13" s="11" t="s">
        <v>53</v>
      </c>
      <c r="D13" s="10" t="s">
        <v>42</v>
      </c>
      <c r="E13" s="9">
        <v>8</v>
      </c>
      <c r="F13" s="8">
        <v>110</v>
      </c>
      <c r="G13" s="8">
        <f t="shared" si="0"/>
        <v>880</v>
      </c>
    </row>
    <row r="14" ht="66.95" customHeight="1" spans="1:7">
      <c r="A14" s="7">
        <v>13</v>
      </c>
      <c r="B14" s="10" t="s">
        <v>54</v>
      </c>
      <c r="C14" s="11" t="s">
        <v>55</v>
      </c>
      <c r="D14" s="10" t="s">
        <v>32</v>
      </c>
      <c r="E14" s="9">
        <v>30</v>
      </c>
      <c r="F14" s="8">
        <v>210</v>
      </c>
      <c r="G14" s="8">
        <f t="shared" si="0"/>
        <v>6300</v>
      </c>
    </row>
    <row r="15" ht="111" customHeight="1" spans="1:7">
      <c r="A15" s="7">
        <v>14</v>
      </c>
      <c r="B15" s="10" t="s">
        <v>56</v>
      </c>
      <c r="C15" s="11" t="s">
        <v>57</v>
      </c>
      <c r="D15" s="10" t="s">
        <v>32</v>
      </c>
      <c r="E15" s="9">
        <v>1</v>
      </c>
      <c r="F15" s="8">
        <v>445</v>
      </c>
      <c r="G15" s="8">
        <f t="shared" si="0"/>
        <v>445</v>
      </c>
    </row>
    <row r="16" ht="36.95" customHeight="1" spans="1:7">
      <c r="A16" s="7">
        <v>15</v>
      </c>
      <c r="B16" s="10" t="s">
        <v>58</v>
      </c>
      <c r="C16" s="11" t="s">
        <v>59</v>
      </c>
      <c r="D16" s="10" t="s">
        <v>60</v>
      </c>
      <c r="E16" s="9">
        <v>60</v>
      </c>
      <c r="F16" s="8">
        <v>8</v>
      </c>
      <c r="G16" s="8">
        <f t="shared" si="0"/>
        <v>480</v>
      </c>
    </row>
    <row r="17" customHeight="1" spans="1:7">
      <c r="A17" s="7">
        <v>16</v>
      </c>
      <c r="B17" s="10" t="s">
        <v>61</v>
      </c>
      <c r="C17" s="11" t="s">
        <v>62</v>
      </c>
      <c r="D17" s="10" t="s">
        <v>42</v>
      </c>
      <c r="E17" s="9">
        <v>1</v>
      </c>
      <c r="F17" s="8">
        <v>480</v>
      </c>
      <c r="G17" s="8">
        <f t="shared" si="0"/>
        <v>480</v>
      </c>
    </row>
    <row r="18" customHeight="1" spans="1:7">
      <c r="A18" s="7">
        <v>17</v>
      </c>
      <c r="B18" s="10" t="s">
        <v>63</v>
      </c>
      <c r="C18" s="11" t="s">
        <v>64</v>
      </c>
      <c r="D18" s="10" t="s">
        <v>32</v>
      </c>
      <c r="E18" s="8">
        <v>1</v>
      </c>
      <c r="F18" s="8">
        <v>15000</v>
      </c>
      <c r="G18" s="8">
        <f t="shared" si="0"/>
        <v>15000</v>
      </c>
    </row>
    <row r="19" s="2" customFormat="1" ht="45" customHeight="1" spans="1:10">
      <c r="A19" s="12">
        <v>18</v>
      </c>
      <c r="B19" s="13" t="s">
        <v>65</v>
      </c>
      <c r="C19" s="14" t="s">
        <v>66</v>
      </c>
      <c r="D19" s="13" t="s">
        <v>42</v>
      </c>
      <c r="E19" s="16">
        <v>64</v>
      </c>
      <c r="F19" s="16">
        <v>1059.76</v>
      </c>
      <c r="G19" s="16">
        <f t="shared" si="0"/>
        <v>67824.64</v>
      </c>
      <c r="H19" s="44"/>
      <c r="J19" s="17"/>
    </row>
    <row r="20" ht="57" customHeight="1" spans="1:7">
      <c r="A20" s="7">
        <v>19</v>
      </c>
      <c r="B20" s="10" t="s">
        <v>67</v>
      </c>
      <c r="C20" s="11" t="s">
        <v>68</v>
      </c>
      <c r="D20" s="10" t="s">
        <v>32</v>
      </c>
      <c r="E20" s="8">
        <v>2</v>
      </c>
      <c r="F20" s="8">
        <v>3600</v>
      </c>
      <c r="G20" s="8">
        <f t="shared" si="0"/>
        <v>7200</v>
      </c>
    </row>
    <row r="21" ht="38.1" customHeight="1" spans="1:7">
      <c r="A21" s="7">
        <v>20</v>
      </c>
      <c r="B21" s="10" t="s">
        <v>69</v>
      </c>
      <c r="C21" s="11" t="s">
        <v>70</v>
      </c>
      <c r="D21" s="10" t="s">
        <v>42</v>
      </c>
      <c r="E21" s="8">
        <v>1</v>
      </c>
      <c r="F21" s="8">
        <v>510</v>
      </c>
      <c r="G21" s="8">
        <f t="shared" si="0"/>
        <v>510</v>
      </c>
    </row>
    <row r="22" ht="47.1" customHeight="1" spans="1:7">
      <c r="A22" s="7">
        <v>21</v>
      </c>
      <c r="B22" s="10" t="s">
        <v>71</v>
      </c>
      <c r="C22" s="11" t="s">
        <v>72</v>
      </c>
      <c r="D22" s="10" t="s">
        <v>73</v>
      </c>
      <c r="E22" s="9">
        <v>20</v>
      </c>
      <c r="F22" s="8">
        <v>420</v>
      </c>
      <c r="G22" s="8">
        <f t="shared" si="0"/>
        <v>8400</v>
      </c>
    </row>
    <row r="23" ht="33.95" customHeight="1" spans="1:7">
      <c r="A23" s="18" t="s">
        <v>74</v>
      </c>
      <c r="B23" s="19"/>
      <c r="C23" s="19"/>
      <c r="D23" s="19"/>
      <c r="E23" s="19"/>
      <c r="F23" s="20"/>
      <c r="G23" s="8">
        <f>SUM(G3:G22)</f>
        <v>153323.68</v>
      </c>
    </row>
  </sheetData>
  <mergeCells count="2">
    <mergeCell ref="A1:G1"/>
    <mergeCell ref="A23:E23"/>
  </mergeCells>
  <printOptions horizontalCentered="1"/>
  <pageMargins left="0.196850393700787" right="0.196850393700787" top="0.590551181102362" bottom="0" header="0.393700787401575" footer="0.393700787401575"/>
  <pageSetup paperSize="9" orientation="portrait" verticalDpi="18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2"/>
  <sheetViews>
    <sheetView view="pageBreakPreview" zoomScaleNormal="100" workbookViewId="0">
      <pane ySplit="2" topLeftCell="A5" activePane="bottomLeft" state="frozen"/>
      <selection/>
      <selection pane="bottomLeft" activeCell="I4" sqref="I4"/>
    </sheetView>
  </sheetViews>
  <sheetFormatPr defaultColWidth="9" defaultRowHeight="21.75" customHeight="1"/>
  <cols>
    <col min="1" max="1" width="5.375" style="3" customWidth="1"/>
    <col min="2" max="2" width="10.625" style="3" customWidth="1"/>
    <col min="3" max="3" width="32" style="3" customWidth="1"/>
    <col min="4" max="4" width="5.5" style="3" customWidth="1"/>
    <col min="5" max="5" width="7.875" style="3" customWidth="1"/>
    <col min="6" max="6" width="10" style="4" customWidth="1"/>
    <col min="7" max="7" width="12.625" style="4" customWidth="1"/>
    <col min="8" max="8" width="9" style="3"/>
    <col min="9" max="9" width="9.625" style="3"/>
    <col min="10" max="16384" width="9" style="3"/>
  </cols>
  <sheetData>
    <row r="1" ht="30" customHeight="1" spans="1:7">
      <c r="A1" s="5" t="s">
        <v>75</v>
      </c>
      <c r="B1" s="5"/>
      <c r="C1" s="5"/>
      <c r="D1" s="5"/>
      <c r="E1" s="5"/>
      <c r="F1" s="6"/>
      <c r="G1" s="6"/>
    </row>
    <row r="2" s="1" customFormat="1" ht="44.1" customHeight="1" spans="1:7">
      <c r="A2" s="7" t="s">
        <v>1</v>
      </c>
      <c r="B2" s="7" t="s">
        <v>24</v>
      </c>
      <c r="C2" s="7" t="s">
        <v>25</v>
      </c>
      <c r="D2" s="7" t="s">
        <v>26</v>
      </c>
      <c r="E2" s="7" t="s">
        <v>27</v>
      </c>
      <c r="F2" s="9" t="s">
        <v>28</v>
      </c>
      <c r="G2" s="9" t="s">
        <v>29</v>
      </c>
    </row>
    <row r="3" s="2" customFormat="1" ht="70" customHeight="1" spans="1:10">
      <c r="A3" s="12">
        <v>1</v>
      </c>
      <c r="B3" s="13" t="s">
        <v>76</v>
      </c>
      <c r="C3" s="14" t="s">
        <v>77</v>
      </c>
      <c r="D3" s="13" t="s">
        <v>32</v>
      </c>
      <c r="E3" s="15">
        <v>3</v>
      </c>
      <c r="F3" s="15">
        <v>6792.01</v>
      </c>
      <c r="G3" s="43">
        <f>E3*F3</f>
        <v>20376.03</v>
      </c>
      <c r="H3" s="44"/>
      <c r="J3" s="17"/>
    </row>
    <row r="4" s="1" customFormat="1" ht="124.5" customHeight="1" spans="1:7">
      <c r="A4" s="7">
        <v>2</v>
      </c>
      <c r="B4" s="10" t="s">
        <v>78</v>
      </c>
      <c r="C4" s="11" t="s">
        <v>79</v>
      </c>
      <c r="D4" s="10" t="s">
        <v>32</v>
      </c>
      <c r="E4" s="9">
        <v>7</v>
      </c>
      <c r="F4" s="8">
        <v>558.29</v>
      </c>
      <c r="G4" s="40">
        <f t="shared" ref="G4:G11" si="0">E4*F4</f>
        <v>3908.03</v>
      </c>
    </row>
    <row r="5" s="1" customFormat="1" ht="78" customHeight="1" spans="1:7">
      <c r="A5" s="7">
        <v>3</v>
      </c>
      <c r="B5" s="10" t="s">
        <v>80</v>
      </c>
      <c r="C5" s="11" t="s">
        <v>81</v>
      </c>
      <c r="D5" s="10" t="s">
        <v>42</v>
      </c>
      <c r="E5" s="9">
        <v>4</v>
      </c>
      <c r="F5" s="9">
        <v>183</v>
      </c>
      <c r="G5" s="40">
        <f t="shared" si="0"/>
        <v>732</v>
      </c>
    </row>
    <row r="6" s="1" customFormat="1" ht="45" customHeight="1" spans="1:7">
      <c r="A6" s="7">
        <v>4</v>
      </c>
      <c r="B6" s="10" t="s">
        <v>82</v>
      </c>
      <c r="C6" s="11" t="s">
        <v>83</v>
      </c>
      <c r="D6" s="10" t="s">
        <v>32</v>
      </c>
      <c r="E6" s="9">
        <v>1</v>
      </c>
      <c r="F6" s="9">
        <v>15000</v>
      </c>
      <c r="G6" s="40">
        <f t="shared" si="0"/>
        <v>15000</v>
      </c>
    </row>
    <row r="7" s="1" customFormat="1" ht="56" customHeight="1" spans="1:7">
      <c r="A7" s="7">
        <v>5</v>
      </c>
      <c r="B7" s="10" t="s">
        <v>84</v>
      </c>
      <c r="C7" s="11" t="s">
        <v>31</v>
      </c>
      <c r="D7" s="7" t="s">
        <v>32</v>
      </c>
      <c r="E7" s="9">
        <v>1</v>
      </c>
      <c r="F7" s="8">
        <f>684.72+152*1.5</f>
        <v>912.72</v>
      </c>
      <c r="G7" s="40">
        <f t="shared" si="0"/>
        <v>912.72</v>
      </c>
    </row>
    <row r="8" s="1" customFormat="1" ht="41.25" customHeight="1" spans="1:7">
      <c r="A8" s="7">
        <v>6</v>
      </c>
      <c r="B8" s="10" t="s">
        <v>85</v>
      </c>
      <c r="C8" s="11" t="s">
        <v>86</v>
      </c>
      <c r="D8" s="7" t="s">
        <v>87</v>
      </c>
      <c r="E8" s="8">
        <v>1</v>
      </c>
      <c r="F8" s="8">
        <v>1850</v>
      </c>
      <c r="G8" s="40">
        <f t="shared" si="0"/>
        <v>1850</v>
      </c>
    </row>
    <row r="9" s="2" customFormat="1" ht="102" customHeight="1" spans="1:10">
      <c r="A9" s="12">
        <v>7</v>
      </c>
      <c r="B9" s="13" t="s">
        <v>88</v>
      </c>
      <c r="C9" s="14" t="s">
        <v>89</v>
      </c>
      <c r="D9" s="12" t="s">
        <v>60</v>
      </c>
      <c r="E9" s="16">
        <v>3</v>
      </c>
      <c r="F9" s="16">
        <v>252.16</v>
      </c>
      <c r="G9" s="43">
        <f t="shared" si="0"/>
        <v>756.48</v>
      </c>
      <c r="J9" s="17"/>
    </row>
    <row r="10" s="1" customFormat="1" customHeight="1" spans="1:7">
      <c r="A10" s="7">
        <v>8</v>
      </c>
      <c r="B10" s="10" t="s">
        <v>90</v>
      </c>
      <c r="C10" s="11" t="s">
        <v>91</v>
      </c>
      <c r="D10" s="10" t="s">
        <v>49</v>
      </c>
      <c r="E10" s="9">
        <v>100</v>
      </c>
      <c r="F10" s="9">
        <v>8</v>
      </c>
      <c r="G10" s="40">
        <f t="shared" si="0"/>
        <v>800</v>
      </c>
    </row>
    <row r="11" s="1" customFormat="1" ht="34.5" customHeight="1" spans="1:7">
      <c r="A11" s="7">
        <v>9</v>
      </c>
      <c r="B11" s="10" t="s">
        <v>92</v>
      </c>
      <c r="C11" s="11" t="s">
        <v>93</v>
      </c>
      <c r="D11" s="10" t="s">
        <v>42</v>
      </c>
      <c r="E11" s="10">
        <v>6</v>
      </c>
      <c r="F11" s="9">
        <v>40</v>
      </c>
      <c r="G11" s="40">
        <f t="shared" si="0"/>
        <v>240</v>
      </c>
    </row>
    <row r="12" s="1" customFormat="1" customHeight="1" spans="1:7">
      <c r="A12" s="10" t="s">
        <v>74</v>
      </c>
      <c r="B12" s="10"/>
      <c r="C12" s="10"/>
      <c r="D12" s="10"/>
      <c r="E12" s="10"/>
      <c r="F12" s="9"/>
      <c r="G12" s="8">
        <f>SUM(G3:G11)</f>
        <v>44575.26</v>
      </c>
    </row>
  </sheetData>
  <mergeCells count="2">
    <mergeCell ref="A1:G1"/>
    <mergeCell ref="A12:E12"/>
  </mergeCells>
  <pageMargins left="0.590551181102362" right="0.590551181102362" top="0.590551181102362" bottom="0.590551181102362" header="0.393700787401575" footer="0.393700787401575"/>
  <pageSetup paperSize="9"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
  <sheetViews>
    <sheetView view="pageBreakPreview" zoomScaleNormal="100" workbookViewId="0">
      <pane ySplit="2" topLeftCell="A3" activePane="bottomLeft" state="frozen"/>
      <selection/>
      <selection pane="bottomLeft" activeCell="L3" sqref="L3"/>
    </sheetView>
  </sheetViews>
  <sheetFormatPr defaultColWidth="9" defaultRowHeight="21.75" customHeight="1"/>
  <cols>
    <col min="1" max="1" width="5.375" style="3" customWidth="1"/>
    <col min="2" max="2" width="10.625" style="3" customWidth="1"/>
    <col min="3" max="3" width="32" style="3" customWidth="1"/>
    <col min="4" max="4" width="5.375" style="3" customWidth="1"/>
    <col min="5" max="5" width="7.875" style="3" customWidth="1"/>
    <col min="6" max="6" width="7.375" style="4" customWidth="1"/>
    <col min="7" max="7" width="11.375" style="4" customWidth="1"/>
    <col min="8" max="8" width="9" style="3"/>
    <col min="9" max="9" width="9.625" style="3"/>
    <col min="10" max="16384" width="9" style="3"/>
  </cols>
  <sheetData>
    <row r="1" ht="33" customHeight="1" spans="1:7">
      <c r="A1" s="5" t="s">
        <v>94</v>
      </c>
      <c r="B1" s="5"/>
      <c r="C1" s="5"/>
      <c r="D1" s="5"/>
      <c r="E1" s="5"/>
      <c r="F1" s="6"/>
      <c r="G1" s="6"/>
    </row>
    <row r="2" s="1" customFormat="1" ht="41.1" customHeight="1" spans="1:7">
      <c r="A2" s="7" t="s">
        <v>1</v>
      </c>
      <c r="B2" s="7" t="s">
        <v>24</v>
      </c>
      <c r="C2" s="7" t="s">
        <v>25</v>
      </c>
      <c r="D2" s="7" t="s">
        <v>26</v>
      </c>
      <c r="E2" s="7" t="s">
        <v>27</v>
      </c>
      <c r="F2" s="9" t="s">
        <v>28</v>
      </c>
      <c r="G2" s="9" t="s">
        <v>29</v>
      </c>
    </row>
    <row r="3" s="1" customFormat="1" ht="112.5" customHeight="1" spans="1:7">
      <c r="A3" s="7">
        <v>1</v>
      </c>
      <c r="B3" s="10" t="s">
        <v>95</v>
      </c>
      <c r="C3" s="39" t="s">
        <v>96</v>
      </c>
      <c r="D3" s="7" t="s">
        <v>32</v>
      </c>
      <c r="E3" s="40">
        <v>9</v>
      </c>
      <c r="F3" s="8">
        <v>4804.67</v>
      </c>
      <c r="G3" s="40">
        <f t="shared" ref="G3:G8" si="0">E3*F3</f>
        <v>43242.03</v>
      </c>
    </row>
    <row r="4" s="1" customFormat="1" ht="66.75" customHeight="1" spans="1:7">
      <c r="A4" s="7">
        <v>2</v>
      </c>
      <c r="B4" s="10" t="s">
        <v>97</v>
      </c>
      <c r="C4" s="11" t="s">
        <v>98</v>
      </c>
      <c r="D4" s="41" t="s">
        <v>87</v>
      </c>
      <c r="E4" s="40">
        <v>1</v>
      </c>
      <c r="F4" s="40">
        <v>1300</v>
      </c>
      <c r="G4" s="40">
        <f t="shared" si="0"/>
        <v>1300</v>
      </c>
    </row>
    <row r="5" s="1" customFormat="1" ht="40.5" customHeight="1" spans="1:7">
      <c r="A5" s="7">
        <v>3</v>
      </c>
      <c r="B5" s="10" t="s">
        <v>99</v>
      </c>
      <c r="C5" s="39" t="s">
        <v>100</v>
      </c>
      <c r="D5" s="7" t="s">
        <v>42</v>
      </c>
      <c r="E5" s="42">
        <v>9</v>
      </c>
      <c r="F5" s="8">
        <v>310</v>
      </c>
      <c r="G5" s="40">
        <f t="shared" si="0"/>
        <v>2790</v>
      </c>
    </row>
    <row r="6" s="1" customFormat="1" ht="107.25" customHeight="1" spans="1:7">
      <c r="A6" s="7">
        <v>4</v>
      </c>
      <c r="B6" s="10" t="s">
        <v>101</v>
      </c>
      <c r="C6" s="11" t="s">
        <v>102</v>
      </c>
      <c r="D6" s="10" t="s">
        <v>32</v>
      </c>
      <c r="E6" s="42">
        <v>1</v>
      </c>
      <c r="F6" s="9">
        <v>7083.09</v>
      </c>
      <c r="G6" s="40">
        <f t="shared" si="0"/>
        <v>7083.09</v>
      </c>
    </row>
    <row r="7" s="2" customFormat="1" ht="108" customHeight="1" spans="1:10">
      <c r="A7" s="12">
        <v>11</v>
      </c>
      <c r="B7" s="13" t="s">
        <v>88</v>
      </c>
      <c r="C7" s="14" t="s">
        <v>89</v>
      </c>
      <c r="D7" s="12" t="s">
        <v>60</v>
      </c>
      <c r="E7" s="16">
        <v>1</v>
      </c>
      <c r="F7" s="16">
        <v>252.16</v>
      </c>
      <c r="G7" s="43">
        <f t="shared" si="0"/>
        <v>252.16</v>
      </c>
      <c r="J7" s="17"/>
    </row>
    <row r="8" s="1" customFormat="1" ht="27" customHeight="1" spans="1:7">
      <c r="A8" s="7">
        <v>5</v>
      </c>
      <c r="B8" s="10" t="s">
        <v>90</v>
      </c>
      <c r="C8" s="11" t="s">
        <v>103</v>
      </c>
      <c r="D8" s="10" t="s">
        <v>49</v>
      </c>
      <c r="E8" s="9">
        <v>50</v>
      </c>
      <c r="F8" s="9">
        <v>16</v>
      </c>
      <c r="G8" s="40">
        <f t="shared" si="0"/>
        <v>800</v>
      </c>
    </row>
    <row r="9" s="1" customFormat="1" customHeight="1" spans="1:7">
      <c r="A9" s="10" t="s">
        <v>74</v>
      </c>
      <c r="B9" s="10"/>
      <c r="C9" s="10"/>
      <c r="D9" s="10"/>
      <c r="E9" s="10"/>
      <c r="F9" s="9"/>
      <c r="G9" s="8">
        <f>SUM(G3:G8)</f>
        <v>55467.28</v>
      </c>
    </row>
  </sheetData>
  <mergeCells count="2">
    <mergeCell ref="A1:G1"/>
    <mergeCell ref="A9:E9"/>
  </mergeCells>
  <pageMargins left="0.7" right="0.7" top="0.75" bottom="0.75" header="0.3" footer="0.3"/>
  <pageSetup paperSize="9"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view="pageBreakPreview" zoomScaleNormal="100" workbookViewId="0">
      <pane ySplit="2" topLeftCell="A3" activePane="bottomLeft" state="frozen"/>
      <selection/>
      <selection pane="bottomLeft" activeCell="G2" sqref="G2"/>
    </sheetView>
  </sheetViews>
  <sheetFormatPr defaultColWidth="9" defaultRowHeight="30.75" customHeight="1"/>
  <cols>
    <col min="1" max="1" width="4.625" style="1" customWidth="1"/>
    <col min="2" max="2" width="10" style="1" customWidth="1"/>
    <col min="3" max="3" width="29.75" style="1" customWidth="1"/>
    <col min="4" max="5" width="6.5" style="1" customWidth="1"/>
    <col min="6" max="7" width="7.75" style="38" customWidth="1"/>
    <col min="8" max="8" width="9.75" style="1" customWidth="1"/>
    <col min="9" max="9" width="9.625" style="1"/>
    <col min="10" max="16384" width="9" style="1"/>
  </cols>
  <sheetData>
    <row r="1" ht="33" customHeight="1" spans="1:7">
      <c r="A1" s="5" t="s">
        <v>104</v>
      </c>
      <c r="B1" s="5"/>
      <c r="C1" s="5"/>
      <c r="D1" s="5"/>
      <c r="E1" s="5"/>
      <c r="F1" s="6"/>
      <c r="G1" s="6"/>
    </row>
    <row r="2" ht="42.95" customHeight="1" spans="1:7">
      <c r="A2" s="7" t="s">
        <v>1</v>
      </c>
      <c r="B2" s="7" t="s">
        <v>24</v>
      </c>
      <c r="C2" s="7" t="s">
        <v>25</v>
      </c>
      <c r="D2" s="7" t="s">
        <v>26</v>
      </c>
      <c r="E2" s="7" t="s">
        <v>27</v>
      </c>
      <c r="F2" s="9" t="s">
        <v>28</v>
      </c>
      <c r="G2" s="9" t="s">
        <v>29</v>
      </c>
    </row>
    <row r="3" ht="70.5" customHeight="1" spans="1:7">
      <c r="A3" s="10">
        <v>1</v>
      </c>
      <c r="B3" s="10" t="s">
        <v>105</v>
      </c>
      <c r="C3" s="11" t="s">
        <v>106</v>
      </c>
      <c r="D3" s="10" t="s">
        <v>32</v>
      </c>
      <c r="E3" s="9">
        <v>10</v>
      </c>
      <c r="F3" s="9">
        <v>165.482831858407</v>
      </c>
      <c r="G3" s="9">
        <f t="shared" ref="G3:G8" si="0">E3*F3</f>
        <v>1654.82831858407</v>
      </c>
    </row>
    <row r="4" ht="49.5" customHeight="1" spans="1:7">
      <c r="A4" s="10">
        <v>2</v>
      </c>
      <c r="B4" s="10" t="s">
        <v>107</v>
      </c>
      <c r="C4" s="11" t="s">
        <v>91</v>
      </c>
      <c r="D4" s="10" t="s">
        <v>49</v>
      </c>
      <c r="E4" s="9">
        <v>800</v>
      </c>
      <c r="F4" s="9">
        <v>8</v>
      </c>
      <c r="G4" s="9">
        <f t="shared" si="0"/>
        <v>6400</v>
      </c>
    </row>
    <row r="5" s="2" customFormat="1" ht="57.75" customHeight="1" spans="1:10">
      <c r="A5" s="13">
        <v>3</v>
      </c>
      <c r="B5" s="13" t="s">
        <v>108</v>
      </c>
      <c r="C5" s="14" t="s">
        <v>109</v>
      </c>
      <c r="D5" s="13" t="s">
        <v>32</v>
      </c>
      <c r="E5" s="15">
        <v>12</v>
      </c>
      <c r="F5" s="15">
        <v>164.5</v>
      </c>
      <c r="G5" s="15">
        <f t="shared" si="0"/>
        <v>1974</v>
      </c>
      <c r="J5" s="17"/>
    </row>
    <row r="6" ht="32.25" customHeight="1" spans="1:7">
      <c r="A6" s="10">
        <v>4</v>
      </c>
      <c r="B6" s="10" t="s">
        <v>110</v>
      </c>
      <c r="C6" s="11" t="s">
        <v>111</v>
      </c>
      <c r="D6" s="10" t="s">
        <v>49</v>
      </c>
      <c r="E6" s="9">
        <v>800</v>
      </c>
      <c r="F6" s="9">
        <v>13</v>
      </c>
      <c r="G6" s="9">
        <f t="shared" si="0"/>
        <v>10400</v>
      </c>
    </row>
    <row r="7" ht="43.5" customHeight="1" spans="1:7">
      <c r="A7" s="10">
        <v>5</v>
      </c>
      <c r="B7" s="10" t="s">
        <v>112</v>
      </c>
      <c r="C7" s="11" t="s">
        <v>113</v>
      </c>
      <c r="D7" s="10" t="s">
        <v>60</v>
      </c>
      <c r="E7" s="9">
        <v>350</v>
      </c>
      <c r="F7" s="9">
        <v>6</v>
      </c>
      <c r="G7" s="9">
        <f t="shared" si="0"/>
        <v>2100</v>
      </c>
    </row>
    <row r="8" ht="37.5" customHeight="1" spans="1:7">
      <c r="A8" s="10">
        <v>6</v>
      </c>
      <c r="B8" s="10" t="s">
        <v>114</v>
      </c>
      <c r="C8" s="11" t="s">
        <v>115</v>
      </c>
      <c r="D8" s="10" t="s">
        <v>42</v>
      </c>
      <c r="E8" s="9">
        <v>6</v>
      </c>
      <c r="F8" s="9">
        <v>14</v>
      </c>
      <c r="G8" s="9">
        <f t="shared" si="0"/>
        <v>84</v>
      </c>
    </row>
    <row r="9" customHeight="1" spans="1:7">
      <c r="A9" s="18" t="s">
        <v>74</v>
      </c>
      <c r="B9" s="19"/>
      <c r="C9" s="19"/>
      <c r="D9" s="19"/>
      <c r="E9" s="19"/>
      <c r="F9" s="20"/>
      <c r="G9" s="8">
        <f>SUM(G3:G8)</f>
        <v>22612.8283185841</v>
      </c>
    </row>
  </sheetData>
  <mergeCells count="2">
    <mergeCell ref="A1:G1"/>
    <mergeCell ref="A9:E9"/>
  </mergeCells>
  <printOptions horizontalCentered="1"/>
  <pageMargins left="0.590551181102362" right="0.590551181102362" top="0.590551181102362" bottom="0.590551181102362" header="0.393700787401575" footer="0.39370078740157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view="pageBreakPreview" zoomScaleNormal="100" workbookViewId="0">
      <pane ySplit="2" topLeftCell="A3" activePane="bottomLeft" state="frozen"/>
      <selection/>
      <selection pane="bottomLeft" activeCell="I17" sqref="I17"/>
    </sheetView>
  </sheetViews>
  <sheetFormatPr defaultColWidth="9" defaultRowHeight="22.5" customHeight="1"/>
  <cols>
    <col min="1" max="1" width="5.75" style="1" customWidth="1"/>
    <col min="2" max="2" width="11.625" style="3" customWidth="1"/>
    <col min="3" max="3" width="30.125" style="3" customWidth="1"/>
    <col min="4" max="4" width="6.375" style="1" customWidth="1"/>
    <col min="5" max="5" width="7" style="1" customWidth="1"/>
    <col min="6" max="6" width="7.75" style="4" customWidth="1"/>
    <col min="7" max="7" width="11.125" style="4" customWidth="1"/>
    <col min="8" max="8" width="17.75" style="3" customWidth="1"/>
    <col min="9" max="9" width="9.625" style="3"/>
    <col min="10" max="16384" width="9" style="3"/>
  </cols>
  <sheetData>
    <row r="1" ht="27.95" customHeight="1" spans="1:7">
      <c r="A1" s="5" t="s">
        <v>116</v>
      </c>
      <c r="B1" s="5"/>
      <c r="C1" s="5"/>
      <c r="D1" s="5"/>
      <c r="E1" s="5"/>
      <c r="F1" s="6"/>
      <c r="G1" s="6"/>
    </row>
    <row r="2" ht="38.1" customHeight="1" spans="1:7">
      <c r="A2" s="7" t="s">
        <v>1</v>
      </c>
      <c r="B2" s="7" t="s">
        <v>24</v>
      </c>
      <c r="C2" s="7" t="s">
        <v>25</v>
      </c>
      <c r="D2" s="7" t="s">
        <v>26</v>
      </c>
      <c r="E2" s="7" t="s">
        <v>27</v>
      </c>
      <c r="F2" s="9" t="s">
        <v>28</v>
      </c>
      <c r="G2" s="9" t="s">
        <v>29</v>
      </c>
    </row>
    <row r="3" s="34" customFormat="1" ht="178" customHeight="1" spans="1:10">
      <c r="A3" s="12">
        <v>1</v>
      </c>
      <c r="B3" s="13" t="s">
        <v>117</v>
      </c>
      <c r="C3" s="14" t="s">
        <v>118</v>
      </c>
      <c r="D3" s="13" t="s">
        <v>32</v>
      </c>
      <c r="E3" s="15">
        <v>8</v>
      </c>
      <c r="F3" s="15">
        <f>1471.76+152*3</f>
        <v>1927.76</v>
      </c>
      <c r="G3" s="16">
        <f>E3*F3</f>
        <v>15422.08</v>
      </c>
      <c r="H3" s="35"/>
      <c r="J3" s="17"/>
    </row>
    <row r="4" ht="75.95" customHeight="1" spans="1:7">
      <c r="A4" s="7">
        <v>2</v>
      </c>
      <c r="B4" s="10" t="s">
        <v>119</v>
      </c>
      <c r="C4" s="36" t="s">
        <v>120</v>
      </c>
      <c r="D4" s="10" t="s">
        <v>32</v>
      </c>
      <c r="E4" s="9">
        <v>38</v>
      </c>
      <c r="F4" s="9">
        <v>520</v>
      </c>
      <c r="G4" s="8">
        <f t="shared" ref="G4:G24" si="0">E4*F4</f>
        <v>19760</v>
      </c>
    </row>
    <row r="5" s="34" customFormat="1" ht="77.1" customHeight="1" spans="1:10">
      <c r="A5" s="12">
        <v>3</v>
      </c>
      <c r="B5" s="13" t="s">
        <v>121</v>
      </c>
      <c r="C5" s="37" t="s">
        <v>122</v>
      </c>
      <c r="D5" s="13" t="s">
        <v>32</v>
      </c>
      <c r="E5" s="15">
        <v>34</v>
      </c>
      <c r="F5" s="15">
        <f>383.14+152*0.5</f>
        <v>459.14</v>
      </c>
      <c r="G5" s="16">
        <f t="shared" si="0"/>
        <v>15610.76</v>
      </c>
      <c r="J5" s="17"/>
    </row>
    <row r="6" customHeight="1" spans="1:7">
      <c r="A6" s="7">
        <v>4</v>
      </c>
      <c r="B6" s="10" t="s">
        <v>123</v>
      </c>
      <c r="C6" s="11" t="s">
        <v>124</v>
      </c>
      <c r="D6" s="10" t="s">
        <v>42</v>
      </c>
      <c r="E6" s="9">
        <v>8</v>
      </c>
      <c r="F6" s="9">
        <v>100</v>
      </c>
      <c r="G6" s="8">
        <f t="shared" si="0"/>
        <v>800</v>
      </c>
    </row>
    <row r="7" customHeight="1" spans="1:7">
      <c r="A7" s="7">
        <v>5</v>
      </c>
      <c r="B7" s="10" t="s">
        <v>125</v>
      </c>
      <c r="C7" s="11" t="s">
        <v>126</v>
      </c>
      <c r="D7" s="10" t="s">
        <v>42</v>
      </c>
      <c r="E7" s="9">
        <v>38</v>
      </c>
      <c r="F7" s="9">
        <v>30</v>
      </c>
      <c r="G7" s="8">
        <f t="shared" si="0"/>
        <v>1140</v>
      </c>
    </row>
    <row r="8" customHeight="1" spans="1:7">
      <c r="A8" s="7">
        <v>6</v>
      </c>
      <c r="B8" s="10" t="s">
        <v>127</v>
      </c>
      <c r="C8" s="11" t="s">
        <v>128</v>
      </c>
      <c r="D8" s="10" t="s">
        <v>42</v>
      </c>
      <c r="E8" s="9">
        <v>34</v>
      </c>
      <c r="F8" s="9">
        <v>30</v>
      </c>
      <c r="G8" s="8">
        <f t="shared" si="0"/>
        <v>1020</v>
      </c>
    </row>
    <row r="9" ht="33" customHeight="1" spans="1:7">
      <c r="A9" s="7">
        <v>7</v>
      </c>
      <c r="B9" s="10" t="s">
        <v>129</v>
      </c>
      <c r="C9" s="11" t="s">
        <v>130</v>
      </c>
      <c r="D9" s="10" t="s">
        <v>42</v>
      </c>
      <c r="E9" s="9">
        <v>6</v>
      </c>
      <c r="F9" s="9">
        <v>70</v>
      </c>
      <c r="G9" s="8">
        <f t="shared" si="0"/>
        <v>420</v>
      </c>
    </row>
    <row r="10" ht="48.95" customHeight="1" spans="1:7">
      <c r="A10" s="7">
        <v>8</v>
      </c>
      <c r="B10" s="10" t="s">
        <v>131</v>
      </c>
      <c r="C10" s="11" t="s">
        <v>132</v>
      </c>
      <c r="D10" s="10" t="s">
        <v>87</v>
      </c>
      <c r="E10" s="9">
        <v>2</v>
      </c>
      <c r="F10" s="9">
        <v>70</v>
      </c>
      <c r="G10" s="8">
        <f t="shared" si="0"/>
        <v>140</v>
      </c>
    </row>
    <row r="11" ht="144" customHeight="1" spans="1:7">
      <c r="A11" s="7">
        <v>9</v>
      </c>
      <c r="B11" s="10" t="s">
        <v>133</v>
      </c>
      <c r="C11" s="11" t="s">
        <v>134</v>
      </c>
      <c r="D11" s="10" t="s">
        <v>32</v>
      </c>
      <c r="E11" s="9">
        <v>10</v>
      </c>
      <c r="F11" s="9">
        <v>540</v>
      </c>
      <c r="G11" s="8">
        <f t="shared" si="0"/>
        <v>5400</v>
      </c>
    </row>
    <row r="12" ht="77.25" customHeight="1" spans="1:7">
      <c r="A12" s="7">
        <v>10</v>
      </c>
      <c r="B12" s="10" t="s">
        <v>135</v>
      </c>
      <c r="C12" s="11" t="s">
        <v>136</v>
      </c>
      <c r="D12" s="10" t="s">
        <v>32</v>
      </c>
      <c r="E12" s="9">
        <v>4</v>
      </c>
      <c r="F12" s="9">
        <v>980</v>
      </c>
      <c r="G12" s="8">
        <f t="shared" si="0"/>
        <v>3920</v>
      </c>
    </row>
    <row r="13" ht="119.1" customHeight="1" spans="1:7">
      <c r="A13" s="7">
        <v>11</v>
      </c>
      <c r="B13" s="10" t="s">
        <v>137</v>
      </c>
      <c r="C13" s="11" t="s">
        <v>138</v>
      </c>
      <c r="D13" s="10" t="s">
        <v>32</v>
      </c>
      <c r="E13" s="9">
        <v>1</v>
      </c>
      <c r="F13" s="9">
        <v>1450</v>
      </c>
      <c r="G13" s="8">
        <f t="shared" si="0"/>
        <v>1450</v>
      </c>
    </row>
    <row r="14" ht="134" customHeight="1" spans="1:7">
      <c r="A14" s="7">
        <v>12</v>
      </c>
      <c r="B14" s="10" t="s">
        <v>139</v>
      </c>
      <c r="C14" s="11" t="s">
        <v>34</v>
      </c>
      <c r="D14" s="7" t="s">
        <v>32</v>
      </c>
      <c r="E14" s="9">
        <v>1</v>
      </c>
      <c r="F14" s="8">
        <f>5129.16+152*5</f>
        <v>5889.16</v>
      </c>
      <c r="G14" s="8">
        <f t="shared" si="0"/>
        <v>5889.16</v>
      </c>
    </row>
    <row r="15" ht="207" customHeight="1" spans="1:7">
      <c r="A15" s="7">
        <v>13</v>
      </c>
      <c r="B15" s="10" t="s">
        <v>140</v>
      </c>
      <c r="C15" s="11" t="s">
        <v>141</v>
      </c>
      <c r="D15" s="10" t="s">
        <v>32</v>
      </c>
      <c r="E15" s="9">
        <v>2</v>
      </c>
      <c r="F15" s="9">
        <v>6807.05</v>
      </c>
      <c r="G15" s="8">
        <f t="shared" si="0"/>
        <v>13614.1</v>
      </c>
    </row>
    <row r="16" ht="48.75" customHeight="1" spans="1:7">
      <c r="A16" s="7">
        <v>14</v>
      </c>
      <c r="B16" s="10" t="s">
        <v>142</v>
      </c>
      <c r="C16" s="11" t="s">
        <v>143</v>
      </c>
      <c r="D16" s="10" t="s">
        <v>144</v>
      </c>
      <c r="E16" s="9">
        <v>32</v>
      </c>
      <c r="F16" s="9">
        <f>1243.37+152*3/32</f>
        <v>1257.62</v>
      </c>
      <c r="G16" s="8">
        <f t="shared" si="0"/>
        <v>40243.84</v>
      </c>
    </row>
    <row r="17" ht="132" customHeight="1" spans="1:7">
      <c r="A17" s="7">
        <v>15</v>
      </c>
      <c r="B17" s="10" t="s">
        <v>145</v>
      </c>
      <c r="C17" s="11" t="s">
        <v>79</v>
      </c>
      <c r="D17" s="10" t="s">
        <v>32</v>
      </c>
      <c r="E17" s="9">
        <v>1</v>
      </c>
      <c r="F17" s="8">
        <v>610</v>
      </c>
      <c r="G17" s="8">
        <f t="shared" si="0"/>
        <v>610</v>
      </c>
    </row>
    <row r="18" s="34" customFormat="1" ht="67.5" customHeight="1" spans="1:10">
      <c r="A18" s="12">
        <v>16</v>
      </c>
      <c r="B18" s="13" t="s">
        <v>47</v>
      </c>
      <c r="C18" s="14" t="s">
        <v>48</v>
      </c>
      <c r="D18" s="13" t="s">
        <v>49</v>
      </c>
      <c r="E18" s="15">
        <v>1400</v>
      </c>
      <c r="F18" s="16">
        <v>4.36</v>
      </c>
      <c r="G18" s="16">
        <f t="shared" si="0"/>
        <v>6104</v>
      </c>
      <c r="H18" s="35"/>
      <c r="J18" s="17"/>
    </row>
    <row r="19" customHeight="1" spans="1:7">
      <c r="A19" s="7">
        <v>17</v>
      </c>
      <c r="B19" s="10" t="s">
        <v>90</v>
      </c>
      <c r="C19" s="11" t="s">
        <v>146</v>
      </c>
      <c r="D19" s="10" t="s">
        <v>49</v>
      </c>
      <c r="E19" s="9">
        <v>610</v>
      </c>
      <c r="F19" s="9">
        <v>8</v>
      </c>
      <c r="G19" s="8">
        <f t="shared" si="0"/>
        <v>4880</v>
      </c>
    </row>
    <row r="20" ht="31.5" customHeight="1" spans="1:7">
      <c r="A20" s="7">
        <v>18</v>
      </c>
      <c r="B20" s="10" t="s">
        <v>147</v>
      </c>
      <c r="C20" s="11" t="s">
        <v>148</v>
      </c>
      <c r="D20" s="10" t="s">
        <v>49</v>
      </c>
      <c r="E20" s="9">
        <v>850</v>
      </c>
      <c r="F20" s="9">
        <v>9</v>
      </c>
      <c r="G20" s="8">
        <f t="shared" si="0"/>
        <v>7650</v>
      </c>
    </row>
    <row r="21" ht="31.5" customHeight="1" spans="1:7">
      <c r="A21" s="7">
        <v>19</v>
      </c>
      <c r="B21" s="10" t="s">
        <v>54</v>
      </c>
      <c r="C21" s="11" t="s">
        <v>149</v>
      </c>
      <c r="D21" s="10" t="s">
        <v>32</v>
      </c>
      <c r="E21" s="9">
        <v>6</v>
      </c>
      <c r="F21" s="9">
        <v>146</v>
      </c>
      <c r="G21" s="8">
        <f t="shared" si="0"/>
        <v>876</v>
      </c>
    </row>
    <row r="22" ht="30.75" customHeight="1" spans="1:7">
      <c r="A22" s="7">
        <v>20</v>
      </c>
      <c r="B22" s="10" t="s">
        <v>112</v>
      </c>
      <c r="C22" s="11" t="s">
        <v>113</v>
      </c>
      <c r="D22" s="10" t="s">
        <v>60</v>
      </c>
      <c r="E22" s="9">
        <v>260</v>
      </c>
      <c r="F22" s="9">
        <v>6</v>
      </c>
      <c r="G22" s="8">
        <f t="shared" si="0"/>
        <v>1560</v>
      </c>
    </row>
    <row r="23" ht="34.5" customHeight="1" spans="1:7">
      <c r="A23" s="7">
        <v>21</v>
      </c>
      <c r="B23" s="10" t="s">
        <v>150</v>
      </c>
      <c r="C23" s="11" t="s">
        <v>151</v>
      </c>
      <c r="D23" s="10" t="s">
        <v>60</v>
      </c>
      <c r="E23" s="9">
        <v>180</v>
      </c>
      <c r="F23" s="9">
        <v>20</v>
      </c>
      <c r="G23" s="8">
        <f t="shared" si="0"/>
        <v>3600</v>
      </c>
    </row>
    <row r="24" ht="48" customHeight="1" spans="1:7">
      <c r="A24" s="7">
        <v>22</v>
      </c>
      <c r="B24" s="10" t="s">
        <v>38</v>
      </c>
      <c r="C24" s="11" t="s">
        <v>152</v>
      </c>
      <c r="D24" s="7" t="s">
        <v>32</v>
      </c>
      <c r="E24" s="9">
        <v>1</v>
      </c>
      <c r="F24" s="8">
        <v>550</v>
      </c>
      <c r="G24" s="8">
        <f t="shared" si="0"/>
        <v>550</v>
      </c>
    </row>
    <row r="25" customHeight="1" spans="1:7">
      <c r="A25" s="18" t="s">
        <v>74</v>
      </c>
      <c r="B25" s="19"/>
      <c r="C25" s="19"/>
      <c r="D25" s="19"/>
      <c r="E25" s="19"/>
      <c r="F25" s="20"/>
      <c r="G25" s="8">
        <f>SUM(G3:G24)</f>
        <v>150659.94</v>
      </c>
    </row>
  </sheetData>
  <mergeCells count="2">
    <mergeCell ref="A1:G1"/>
    <mergeCell ref="A25:E25"/>
  </mergeCells>
  <printOptions horizontalCentered="1"/>
  <pageMargins left="0.196850393700787" right="0" top="0.393700787401575" bottom="0.393700787401575" header="0.393700787401575" footer="0.393700787401575"/>
  <pageSetup paperSize="9" scale="9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
  <sheetViews>
    <sheetView view="pageBreakPreview" zoomScaleNormal="100" workbookViewId="0">
      <pane ySplit="2" topLeftCell="A11" activePane="bottomLeft" state="frozen"/>
      <selection/>
      <selection pane="bottomLeft" activeCell="G2" sqref="G2"/>
    </sheetView>
  </sheetViews>
  <sheetFormatPr defaultColWidth="9" defaultRowHeight="28.5" customHeight="1"/>
  <cols>
    <col min="1" max="1" width="5.5" style="26" customWidth="1"/>
    <col min="2" max="2" width="7.125" style="26" customWidth="1"/>
    <col min="3" max="3" width="29.75" style="26" customWidth="1"/>
    <col min="4" max="4" width="6.75" style="26" customWidth="1"/>
    <col min="5" max="5" width="6.375" style="26" customWidth="1"/>
    <col min="6" max="7" width="8" style="27" customWidth="1"/>
    <col min="8" max="8" width="9" style="26"/>
    <col min="9" max="9" width="9.625" style="26"/>
    <col min="10" max="16384" width="9" style="26"/>
  </cols>
  <sheetData>
    <row r="1" customHeight="1" spans="1:7">
      <c r="A1" s="28" t="s">
        <v>153</v>
      </c>
      <c r="B1" s="28"/>
      <c r="C1" s="28"/>
      <c r="D1" s="28"/>
      <c r="E1" s="28"/>
      <c r="F1" s="29"/>
      <c r="G1" s="29"/>
    </row>
    <row r="2" s="25" customFormat="1" ht="41.1" customHeight="1" spans="1:7">
      <c r="A2" s="10" t="s">
        <v>1</v>
      </c>
      <c r="B2" s="10" t="s">
        <v>24</v>
      </c>
      <c r="C2" s="10" t="s">
        <v>25</v>
      </c>
      <c r="D2" s="10" t="s">
        <v>26</v>
      </c>
      <c r="E2" s="10" t="s">
        <v>27</v>
      </c>
      <c r="F2" s="9" t="s">
        <v>28</v>
      </c>
      <c r="G2" s="9" t="s">
        <v>29</v>
      </c>
    </row>
    <row r="3" s="25" customFormat="1" ht="69" customHeight="1" spans="1:7">
      <c r="A3" s="10">
        <v>1</v>
      </c>
      <c r="B3" s="10" t="s">
        <v>154</v>
      </c>
      <c r="C3" s="11" t="s">
        <v>155</v>
      </c>
      <c r="D3" s="10" t="s">
        <v>87</v>
      </c>
      <c r="E3" s="9">
        <v>1</v>
      </c>
      <c r="F3" s="9">
        <v>4585</v>
      </c>
      <c r="G3" s="9">
        <f>F3*E3</f>
        <v>4585</v>
      </c>
    </row>
    <row r="4" s="25" customFormat="1" ht="140.1" customHeight="1" spans="1:7">
      <c r="A4" s="10">
        <v>2</v>
      </c>
      <c r="B4" s="10" t="s">
        <v>156</v>
      </c>
      <c r="C4" s="11" t="s">
        <v>157</v>
      </c>
      <c r="D4" s="10" t="s">
        <v>32</v>
      </c>
      <c r="E4" s="9">
        <v>1</v>
      </c>
      <c r="F4" s="9">
        <v>3393.54</v>
      </c>
      <c r="G4" s="9">
        <f t="shared" ref="G4:G14" si="0">F4*E4</f>
        <v>3393.54</v>
      </c>
    </row>
    <row r="5" s="25" customFormat="1" ht="138" customHeight="1" spans="1:7">
      <c r="A5" s="10">
        <v>3</v>
      </c>
      <c r="B5" s="10" t="s">
        <v>158</v>
      </c>
      <c r="C5" s="11" t="s">
        <v>159</v>
      </c>
      <c r="D5" s="10" t="s">
        <v>32</v>
      </c>
      <c r="E5" s="9">
        <v>1</v>
      </c>
      <c r="F5" s="9">
        <v>9000</v>
      </c>
      <c r="G5" s="9">
        <f t="shared" si="0"/>
        <v>9000</v>
      </c>
    </row>
    <row r="6" s="25" customFormat="1" ht="36.75" customHeight="1" spans="1:7">
      <c r="A6" s="10">
        <v>4</v>
      </c>
      <c r="B6" s="10" t="s">
        <v>160</v>
      </c>
      <c r="C6" s="11" t="s">
        <v>161</v>
      </c>
      <c r="D6" s="10" t="s">
        <v>87</v>
      </c>
      <c r="E6" s="9">
        <v>1</v>
      </c>
      <c r="F6" s="9">
        <v>1280</v>
      </c>
      <c r="G6" s="9">
        <f t="shared" si="0"/>
        <v>1280</v>
      </c>
    </row>
    <row r="7" s="25" customFormat="1" ht="69.95" customHeight="1" spans="1:7">
      <c r="A7" s="10">
        <v>5</v>
      </c>
      <c r="B7" s="10" t="s">
        <v>162</v>
      </c>
      <c r="C7" s="11" t="s">
        <v>163</v>
      </c>
      <c r="D7" s="10" t="s">
        <v>87</v>
      </c>
      <c r="E7" s="9">
        <v>1</v>
      </c>
      <c r="F7" s="9">
        <v>2222.13</v>
      </c>
      <c r="G7" s="9">
        <f t="shared" si="0"/>
        <v>2222.13</v>
      </c>
    </row>
    <row r="8" s="25" customFormat="1" ht="122.1" customHeight="1" spans="1:7">
      <c r="A8" s="10">
        <v>6</v>
      </c>
      <c r="B8" s="10" t="s">
        <v>164</v>
      </c>
      <c r="C8" s="11" t="s">
        <v>165</v>
      </c>
      <c r="D8" s="10" t="s">
        <v>32</v>
      </c>
      <c r="E8" s="9">
        <v>1</v>
      </c>
      <c r="F8" s="9">
        <v>2000</v>
      </c>
      <c r="G8" s="9">
        <f t="shared" si="0"/>
        <v>2000</v>
      </c>
    </row>
    <row r="9" s="25" customFormat="1" ht="89.1" customHeight="1" spans="1:7">
      <c r="A9" s="10">
        <v>7</v>
      </c>
      <c r="B9" s="10" t="s">
        <v>166</v>
      </c>
      <c r="C9" s="11" t="s">
        <v>167</v>
      </c>
      <c r="D9" s="10" t="s">
        <v>32</v>
      </c>
      <c r="E9" s="9">
        <v>1</v>
      </c>
      <c r="F9" s="9">
        <v>1607.14</v>
      </c>
      <c r="G9" s="9">
        <f t="shared" si="0"/>
        <v>1607.14</v>
      </c>
    </row>
    <row r="10" s="25" customFormat="1" customHeight="1" spans="1:7">
      <c r="A10" s="10">
        <v>8</v>
      </c>
      <c r="B10" s="10" t="s">
        <v>168</v>
      </c>
      <c r="C10" s="11" t="s">
        <v>39</v>
      </c>
      <c r="D10" s="7" t="s">
        <v>32</v>
      </c>
      <c r="E10" s="9">
        <v>1</v>
      </c>
      <c r="F10" s="9">
        <v>1960</v>
      </c>
      <c r="G10" s="9">
        <f t="shared" si="0"/>
        <v>1960</v>
      </c>
    </row>
    <row r="11" s="25" customFormat="1" ht="114.95" customHeight="1" spans="1:7">
      <c r="A11" s="10">
        <v>9</v>
      </c>
      <c r="B11" s="10" t="s">
        <v>169</v>
      </c>
      <c r="C11" s="11" t="s">
        <v>170</v>
      </c>
      <c r="D11" s="7" t="s">
        <v>32</v>
      </c>
      <c r="E11" s="9">
        <v>1</v>
      </c>
      <c r="F11" s="8">
        <v>394.79</v>
      </c>
      <c r="G11" s="9">
        <f t="shared" si="0"/>
        <v>394.79</v>
      </c>
    </row>
    <row r="12" s="25" customFormat="1" ht="99.95" customHeight="1" spans="1:7">
      <c r="A12" s="10">
        <v>10</v>
      </c>
      <c r="B12" s="10" t="s">
        <v>88</v>
      </c>
      <c r="C12" s="11" t="s">
        <v>89</v>
      </c>
      <c r="D12" s="10" t="s">
        <v>60</v>
      </c>
      <c r="E12" s="9">
        <v>2</v>
      </c>
      <c r="F12" s="8">
        <v>252.16</v>
      </c>
      <c r="G12" s="9">
        <f t="shared" si="0"/>
        <v>504.32</v>
      </c>
    </row>
    <row r="13" s="25" customFormat="1" customHeight="1" spans="1:7">
      <c r="A13" s="10">
        <v>11</v>
      </c>
      <c r="B13" s="10" t="s">
        <v>90</v>
      </c>
      <c r="C13" s="11" t="s">
        <v>91</v>
      </c>
      <c r="D13" s="10" t="s">
        <v>49</v>
      </c>
      <c r="E13" s="9">
        <v>50</v>
      </c>
      <c r="F13" s="9">
        <v>8</v>
      </c>
      <c r="G13" s="9">
        <f t="shared" si="0"/>
        <v>400</v>
      </c>
    </row>
    <row r="14" s="25" customFormat="1" ht="35.25" customHeight="1" spans="1:10">
      <c r="A14" s="10">
        <v>12</v>
      </c>
      <c r="B14" s="10" t="s">
        <v>92</v>
      </c>
      <c r="C14" s="11" t="s">
        <v>93</v>
      </c>
      <c r="D14" s="10" t="s">
        <v>42</v>
      </c>
      <c r="E14" s="9">
        <v>1</v>
      </c>
      <c r="F14" s="9">
        <v>40</v>
      </c>
      <c r="G14" s="9">
        <f t="shared" si="0"/>
        <v>40</v>
      </c>
      <c r="H14" s="30"/>
      <c r="J14" s="30"/>
    </row>
    <row r="15" s="25" customFormat="1" customHeight="1" spans="1:7">
      <c r="A15" s="31" t="s">
        <v>74</v>
      </c>
      <c r="B15" s="32"/>
      <c r="C15" s="32"/>
      <c r="D15" s="32"/>
      <c r="E15" s="32"/>
      <c r="F15" s="33"/>
      <c r="G15" s="9">
        <f>SUM(G3:G14)</f>
        <v>27386.92</v>
      </c>
    </row>
  </sheetData>
  <mergeCells count="2">
    <mergeCell ref="A1:G1"/>
    <mergeCell ref="A15:E15"/>
  </mergeCells>
  <printOptions horizontalCentered="1"/>
  <pageMargins left="0.590551181102362" right="0.590551181102362" top="0.590551181102362" bottom="0.590551181102362" header="0.393700787401575" footer="0.39370078740157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view="pageBreakPreview" zoomScaleNormal="100" workbookViewId="0">
      <pane ySplit="2" topLeftCell="A3" activePane="bottomLeft" state="frozen"/>
      <selection/>
      <selection pane="bottomLeft" activeCell="G2" sqref="G$1:G$1048576"/>
    </sheetView>
  </sheetViews>
  <sheetFormatPr defaultColWidth="9" defaultRowHeight="30.75" customHeight="1" outlineLevelRow="4" outlineLevelCol="6"/>
  <cols>
    <col min="1" max="1" width="5.375" style="21" customWidth="1"/>
    <col min="2" max="2" width="8.875" style="22" customWidth="1"/>
    <col min="3" max="3" width="29" style="22" customWidth="1"/>
    <col min="4" max="4" width="6.25" style="21" customWidth="1"/>
    <col min="5" max="5" width="6.5" style="23" customWidth="1"/>
    <col min="6" max="6" width="7.125" style="24" customWidth="1"/>
    <col min="7" max="7" width="9.875" style="24" customWidth="1"/>
    <col min="8" max="16384" width="9" style="22"/>
  </cols>
  <sheetData>
    <row r="1" customHeight="1" spans="1:7">
      <c r="A1" s="5" t="s">
        <v>171</v>
      </c>
      <c r="B1" s="5"/>
      <c r="C1" s="5"/>
      <c r="D1" s="5"/>
      <c r="E1" s="5"/>
      <c r="F1" s="6"/>
      <c r="G1" s="6"/>
    </row>
    <row r="2" ht="45" customHeight="1" spans="1:7">
      <c r="A2" s="7" t="s">
        <v>1</v>
      </c>
      <c r="B2" s="7" t="s">
        <v>24</v>
      </c>
      <c r="C2" s="7" t="s">
        <v>25</v>
      </c>
      <c r="D2" s="7" t="s">
        <v>26</v>
      </c>
      <c r="E2" s="8" t="s">
        <v>27</v>
      </c>
      <c r="F2" s="9" t="s">
        <v>28</v>
      </c>
      <c r="G2" s="9" t="s">
        <v>29</v>
      </c>
    </row>
    <row r="3" ht="55.5" customHeight="1" spans="1:7">
      <c r="A3" s="10">
        <v>1</v>
      </c>
      <c r="B3" s="11" t="s">
        <v>172</v>
      </c>
      <c r="C3" s="11" t="s">
        <v>173</v>
      </c>
      <c r="D3" s="10" t="s">
        <v>32</v>
      </c>
      <c r="E3" s="8">
        <v>1</v>
      </c>
      <c r="F3" s="9">
        <v>4490</v>
      </c>
      <c r="G3" s="8">
        <f>F3*E3</f>
        <v>4490</v>
      </c>
    </row>
    <row r="4" ht="81.75" customHeight="1" spans="1:7">
      <c r="A4" s="10">
        <v>2</v>
      </c>
      <c r="B4" s="11" t="s">
        <v>174</v>
      </c>
      <c r="C4" s="11" t="s">
        <v>175</v>
      </c>
      <c r="D4" s="10" t="s">
        <v>32</v>
      </c>
      <c r="E4" s="8">
        <v>34</v>
      </c>
      <c r="F4" s="9">
        <v>380</v>
      </c>
      <c r="G4" s="8">
        <f>F4*E4</f>
        <v>12920</v>
      </c>
    </row>
    <row r="5" customHeight="1" spans="1:7">
      <c r="A5" s="18" t="s">
        <v>74</v>
      </c>
      <c r="B5" s="19"/>
      <c r="C5" s="19"/>
      <c r="D5" s="19"/>
      <c r="E5" s="19"/>
      <c r="F5" s="20"/>
      <c r="G5" s="8">
        <f>SUM(G3:G4)</f>
        <v>17410</v>
      </c>
    </row>
  </sheetData>
  <mergeCells count="2">
    <mergeCell ref="A1:G1"/>
    <mergeCell ref="A5:E5"/>
  </mergeCells>
  <pageMargins left="0.590277777777778" right="0.590277777777778" top="0.590277777777778" bottom="0.590277777777778" header="0.393055555555556" footer="0.393055555555556"/>
  <pageSetup paperSize="9" orientation="portrait" horizontalDpi="180" verticalDpi="18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view="pageBreakPreview" zoomScaleNormal="100" workbookViewId="0">
      <pane ySplit="2" topLeftCell="A7" activePane="bottomLeft" state="frozen"/>
      <selection/>
      <selection pane="bottomLeft" activeCell="G2" sqref="G2"/>
    </sheetView>
  </sheetViews>
  <sheetFormatPr defaultColWidth="8.75" defaultRowHeight="27" customHeight="1" outlineLevelRow="7" outlineLevelCol="6"/>
  <cols>
    <col min="1" max="1" width="5.25" style="3" customWidth="1"/>
    <col min="2" max="2" width="8.625" style="3" customWidth="1"/>
    <col min="3" max="3" width="28.375" style="3" customWidth="1"/>
    <col min="4" max="4" width="6" style="3" customWidth="1"/>
    <col min="5" max="5" width="6.625" style="3" customWidth="1"/>
    <col min="6" max="7" width="8" style="4" customWidth="1"/>
    <col min="8" max="23" width="9" style="3" customWidth="1"/>
    <col min="24" max="247" width="8.75" style="3"/>
    <col min="248" max="248" width="4.25" style="3" customWidth="1"/>
    <col min="249" max="249" width="30.625" style="3" customWidth="1"/>
    <col min="250" max="253" width="8.25" style="3" customWidth="1"/>
    <col min="254" max="254" width="23.375" style="3" customWidth="1"/>
    <col min="255" max="279" width="9" style="3" customWidth="1"/>
    <col min="280" max="503" width="8.75" style="3"/>
    <col min="504" max="504" width="4.25" style="3" customWidth="1"/>
    <col min="505" max="505" width="30.625" style="3" customWidth="1"/>
    <col min="506" max="509" width="8.25" style="3" customWidth="1"/>
    <col min="510" max="510" width="23.375" style="3" customWidth="1"/>
    <col min="511" max="535" width="9" style="3" customWidth="1"/>
    <col min="536" max="759" width="8.75" style="3"/>
    <col min="760" max="760" width="4.25" style="3" customWidth="1"/>
    <col min="761" max="761" width="30.625" style="3" customWidth="1"/>
    <col min="762" max="765" width="8.25" style="3" customWidth="1"/>
    <col min="766" max="766" width="23.375" style="3" customWidth="1"/>
    <col min="767" max="791" width="9" style="3" customWidth="1"/>
    <col min="792" max="1015" width="8.75" style="3"/>
    <col min="1016" max="1016" width="4.25" style="3" customWidth="1"/>
    <col min="1017" max="1017" width="30.625" style="3" customWidth="1"/>
    <col min="1018" max="1021" width="8.25" style="3" customWidth="1"/>
    <col min="1022" max="1022" width="23.375" style="3" customWidth="1"/>
    <col min="1023" max="1047" width="9" style="3" customWidth="1"/>
    <col min="1048" max="1271" width="8.75" style="3"/>
    <col min="1272" max="1272" width="4.25" style="3" customWidth="1"/>
    <col min="1273" max="1273" width="30.625" style="3" customWidth="1"/>
    <col min="1274" max="1277" width="8.25" style="3" customWidth="1"/>
    <col min="1278" max="1278" width="23.375" style="3" customWidth="1"/>
    <col min="1279" max="1303" width="9" style="3" customWidth="1"/>
    <col min="1304" max="1527" width="8.75" style="3"/>
    <col min="1528" max="1528" width="4.25" style="3" customWidth="1"/>
    <col min="1529" max="1529" width="30.625" style="3" customWidth="1"/>
    <col min="1530" max="1533" width="8.25" style="3" customWidth="1"/>
    <col min="1534" max="1534" width="23.375" style="3" customWidth="1"/>
    <col min="1535" max="1559" width="9" style="3" customWidth="1"/>
    <col min="1560" max="1783" width="8.75" style="3"/>
    <col min="1784" max="1784" width="4.25" style="3" customWidth="1"/>
    <col min="1785" max="1785" width="30.625" style="3" customWidth="1"/>
    <col min="1786" max="1789" width="8.25" style="3" customWidth="1"/>
    <col min="1790" max="1790" width="23.375" style="3" customWidth="1"/>
    <col min="1791" max="1815" width="9" style="3" customWidth="1"/>
    <col min="1816" max="2039" width="8.75" style="3"/>
    <col min="2040" max="2040" width="4.25" style="3" customWidth="1"/>
    <col min="2041" max="2041" width="30.625" style="3" customWidth="1"/>
    <col min="2042" max="2045" width="8.25" style="3" customWidth="1"/>
    <col min="2046" max="2046" width="23.375" style="3" customWidth="1"/>
    <col min="2047" max="2071" width="9" style="3" customWidth="1"/>
    <col min="2072" max="2295" width="8.75" style="3"/>
    <col min="2296" max="2296" width="4.25" style="3" customWidth="1"/>
    <col min="2297" max="2297" width="30.625" style="3" customWidth="1"/>
    <col min="2298" max="2301" width="8.25" style="3" customWidth="1"/>
    <col min="2302" max="2302" width="23.375" style="3" customWidth="1"/>
    <col min="2303" max="2327" width="9" style="3" customWidth="1"/>
    <col min="2328" max="2551" width="8.75" style="3"/>
    <col min="2552" max="2552" width="4.25" style="3" customWidth="1"/>
    <col min="2553" max="2553" width="30.625" style="3" customWidth="1"/>
    <col min="2554" max="2557" width="8.25" style="3" customWidth="1"/>
    <col min="2558" max="2558" width="23.375" style="3" customWidth="1"/>
    <col min="2559" max="2583" width="9" style="3" customWidth="1"/>
    <col min="2584" max="2807" width="8.75" style="3"/>
    <col min="2808" max="2808" width="4.25" style="3" customWidth="1"/>
    <col min="2809" max="2809" width="30.625" style="3" customWidth="1"/>
    <col min="2810" max="2813" width="8.25" style="3" customWidth="1"/>
    <col min="2814" max="2814" width="23.375" style="3" customWidth="1"/>
    <col min="2815" max="2839" width="9" style="3" customWidth="1"/>
    <col min="2840" max="3063" width="8.75" style="3"/>
    <col min="3064" max="3064" width="4.25" style="3" customWidth="1"/>
    <col min="3065" max="3065" width="30.625" style="3" customWidth="1"/>
    <col min="3066" max="3069" width="8.25" style="3" customWidth="1"/>
    <col min="3070" max="3070" width="23.375" style="3" customWidth="1"/>
    <col min="3071" max="3095" width="9" style="3" customWidth="1"/>
    <col min="3096" max="3319" width="8.75" style="3"/>
    <col min="3320" max="3320" width="4.25" style="3" customWidth="1"/>
    <col min="3321" max="3321" width="30.625" style="3" customWidth="1"/>
    <col min="3322" max="3325" width="8.25" style="3" customWidth="1"/>
    <col min="3326" max="3326" width="23.375" style="3" customWidth="1"/>
    <col min="3327" max="3351" width="9" style="3" customWidth="1"/>
    <col min="3352" max="3575" width="8.75" style="3"/>
    <col min="3576" max="3576" width="4.25" style="3" customWidth="1"/>
    <col min="3577" max="3577" width="30.625" style="3" customWidth="1"/>
    <col min="3578" max="3581" width="8.25" style="3" customWidth="1"/>
    <col min="3582" max="3582" width="23.375" style="3" customWidth="1"/>
    <col min="3583" max="3607" width="9" style="3" customWidth="1"/>
    <col min="3608" max="3831" width="8.75" style="3"/>
    <col min="3832" max="3832" width="4.25" style="3" customWidth="1"/>
    <col min="3833" max="3833" width="30.625" style="3" customWidth="1"/>
    <col min="3834" max="3837" width="8.25" style="3" customWidth="1"/>
    <col min="3838" max="3838" width="23.375" style="3" customWidth="1"/>
    <col min="3839" max="3863" width="9" style="3" customWidth="1"/>
    <col min="3864" max="4087" width="8.75" style="3"/>
    <col min="4088" max="4088" width="4.25" style="3" customWidth="1"/>
    <col min="4089" max="4089" width="30.625" style="3" customWidth="1"/>
    <col min="4090" max="4093" width="8.25" style="3" customWidth="1"/>
    <col min="4094" max="4094" width="23.375" style="3" customWidth="1"/>
    <col min="4095" max="4119" width="9" style="3" customWidth="1"/>
    <col min="4120" max="4343" width="8.75" style="3"/>
    <col min="4344" max="4344" width="4.25" style="3" customWidth="1"/>
    <col min="4345" max="4345" width="30.625" style="3" customWidth="1"/>
    <col min="4346" max="4349" width="8.25" style="3" customWidth="1"/>
    <col min="4350" max="4350" width="23.375" style="3" customWidth="1"/>
    <col min="4351" max="4375" width="9" style="3" customWidth="1"/>
    <col min="4376" max="4599" width="8.75" style="3"/>
    <col min="4600" max="4600" width="4.25" style="3" customWidth="1"/>
    <col min="4601" max="4601" width="30.625" style="3" customWidth="1"/>
    <col min="4602" max="4605" width="8.25" style="3" customWidth="1"/>
    <col min="4606" max="4606" width="23.375" style="3" customWidth="1"/>
    <col min="4607" max="4631" width="9" style="3" customWidth="1"/>
    <col min="4632" max="4855" width="8.75" style="3"/>
    <col min="4856" max="4856" width="4.25" style="3" customWidth="1"/>
    <col min="4857" max="4857" width="30.625" style="3" customWidth="1"/>
    <col min="4858" max="4861" width="8.25" style="3" customWidth="1"/>
    <col min="4862" max="4862" width="23.375" style="3" customWidth="1"/>
    <col min="4863" max="4887" width="9" style="3" customWidth="1"/>
    <col min="4888" max="5111" width="8.75" style="3"/>
    <col min="5112" max="5112" width="4.25" style="3" customWidth="1"/>
    <col min="5113" max="5113" width="30.625" style="3" customWidth="1"/>
    <col min="5114" max="5117" width="8.25" style="3" customWidth="1"/>
    <col min="5118" max="5118" width="23.375" style="3" customWidth="1"/>
    <col min="5119" max="5143" width="9" style="3" customWidth="1"/>
    <col min="5144" max="5367" width="8.75" style="3"/>
    <col min="5368" max="5368" width="4.25" style="3" customWidth="1"/>
    <col min="5369" max="5369" width="30.625" style="3" customWidth="1"/>
    <col min="5370" max="5373" width="8.25" style="3" customWidth="1"/>
    <col min="5374" max="5374" width="23.375" style="3" customWidth="1"/>
    <col min="5375" max="5399" width="9" style="3" customWidth="1"/>
    <col min="5400" max="5623" width="8.75" style="3"/>
    <col min="5624" max="5624" width="4.25" style="3" customWidth="1"/>
    <col min="5625" max="5625" width="30.625" style="3" customWidth="1"/>
    <col min="5626" max="5629" width="8.25" style="3" customWidth="1"/>
    <col min="5630" max="5630" width="23.375" style="3" customWidth="1"/>
    <col min="5631" max="5655" width="9" style="3" customWidth="1"/>
    <col min="5656" max="5879" width="8.75" style="3"/>
    <col min="5880" max="5880" width="4.25" style="3" customWidth="1"/>
    <col min="5881" max="5881" width="30.625" style="3" customWidth="1"/>
    <col min="5882" max="5885" width="8.25" style="3" customWidth="1"/>
    <col min="5886" max="5886" width="23.375" style="3" customWidth="1"/>
    <col min="5887" max="5911" width="9" style="3" customWidth="1"/>
    <col min="5912" max="6135" width="8.75" style="3"/>
    <col min="6136" max="6136" width="4.25" style="3" customWidth="1"/>
    <col min="6137" max="6137" width="30.625" style="3" customWidth="1"/>
    <col min="6138" max="6141" width="8.25" style="3" customWidth="1"/>
    <col min="6142" max="6142" width="23.375" style="3" customWidth="1"/>
    <col min="6143" max="6167" width="9" style="3" customWidth="1"/>
    <col min="6168" max="6391" width="8.75" style="3"/>
    <col min="6392" max="6392" width="4.25" style="3" customWidth="1"/>
    <col min="6393" max="6393" width="30.625" style="3" customWidth="1"/>
    <col min="6394" max="6397" width="8.25" style="3" customWidth="1"/>
    <col min="6398" max="6398" width="23.375" style="3" customWidth="1"/>
    <col min="6399" max="6423" width="9" style="3" customWidth="1"/>
    <col min="6424" max="6647" width="8.75" style="3"/>
    <col min="6648" max="6648" width="4.25" style="3" customWidth="1"/>
    <col min="6649" max="6649" width="30.625" style="3" customWidth="1"/>
    <col min="6650" max="6653" width="8.25" style="3" customWidth="1"/>
    <col min="6654" max="6654" width="23.375" style="3" customWidth="1"/>
    <col min="6655" max="6679" width="9" style="3" customWidth="1"/>
    <col min="6680" max="6903" width="8.75" style="3"/>
    <col min="6904" max="6904" width="4.25" style="3" customWidth="1"/>
    <col min="6905" max="6905" width="30.625" style="3" customWidth="1"/>
    <col min="6906" max="6909" width="8.25" style="3" customWidth="1"/>
    <col min="6910" max="6910" width="23.375" style="3" customWidth="1"/>
    <col min="6911" max="6935" width="9" style="3" customWidth="1"/>
    <col min="6936" max="7159" width="8.75" style="3"/>
    <col min="7160" max="7160" width="4.25" style="3" customWidth="1"/>
    <col min="7161" max="7161" width="30.625" style="3" customWidth="1"/>
    <col min="7162" max="7165" width="8.25" style="3" customWidth="1"/>
    <col min="7166" max="7166" width="23.375" style="3" customWidth="1"/>
    <col min="7167" max="7191" width="9" style="3" customWidth="1"/>
    <col min="7192" max="7415" width="8.75" style="3"/>
    <col min="7416" max="7416" width="4.25" style="3" customWidth="1"/>
    <col min="7417" max="7417" width="30.625" style="3" customWidth="1"/>
    <col min="7418" max="7421" width="8.25" style="3" customWidth="1"/>
    <col min="7422" max="7422" width="23.375" style="3" customWidth="1"/>
    <col min="7423" max="7447" width="9" style="3" customWidth="1"/>
    <col min="7448" max="7671" width="8.75" style="3"/>
    <col min="7672" max="7672" width="4.25" style="3" customWidth="1"/>
    <col min="7673" max="7673" width="30.625" style="3" customWidth="1"/>
    <col min="7674" max="7677" width="8.25" style="3" customWidth="1"/>
    <col min="7678" max="7678" width="23.375" style="3" customWidth="1"/>
    <col min="7679" max="7703" width="9" style="3" customWidth="1"/>
    <col min="7704" max="7927" width="8.75" style="3"/>
    <col min="7928" max="7928" width="4.25" style="3" customWidth="1"/>
    <col min="7929" max="7929" width="30.625" style="3" customWidth="1"/>
    <col min="7930" max="7933" width="8.25" style="3" customWidth="1"/>
    <col min="7934" max="7934" width="23.375" style="3" customWidth="1"/>
    <col min="7935" max="7959" width="9" style="3" customWidth="1"/>
    <col min="7960" max="8183" width="8.75" style="3"/>
    <col min="8184" max="8184" width="4.25" style="3" customWidth="1"/>
    <col min="8185" max="8185" width="30.625" style="3" customWidth="1"/>
    <col min="8186" max="8189" width="8.25" style="3" customWidth="1"/>
    <col min="8190" max="8190" width="23.375" style="3" customWidth="1"/>
    <col min="8191" max="8215" width="9" style="3" customWidth="1"/>
    <col min="8216" max="8439" width="8.75" style="3"/>
    <col min="8440" max="8440" width="4.25" style="3" customWidth="1"/>
    <col min="8441" max="8441" width="30.625" style="3" customWidth="1"/>
    <col min="8442" max="8445" width="8.25" style="3" customWidth="1"/>
    <col min="8446" max="8446" width="23.375" style="3" customWidth="1"/>
    <col min="8447" max="8471" width="9" style="3" customWidth="1"/>
    <col min="8472" max="8695" width="8.75" style="3"/>
    <col min="8696" max="8696" width="4.25" style="3" customWidth="1"/>
    <col min="8697" max="8697" width="30.625" style="3" customWidth="1"/>
    <col min="8698" max="8701" width="8.25" style="3" customWidth="1"/>
    <col min="8702" max="8702" width="23.375" style="3" customWidth="1"/>
    <col min="8703" max="8727" width="9" style="3" customWidth="1"/>
    <col min="8728" max="8951" width="8.75" style="3"/>
    <col min="8952" max="8952" width="4.25" style="3" customWidth="1"/>
    <col min="8953" max="8953" width="30.625" style="3" customWidth="1"/>
    <col min="8954" max="8957" width="8.25" style="3" customWidth="1"/>
    <col min="8958" max="8958" width="23.375" style="3" customWidth="1"/>
    <col min="8959" max="8983" width="9" style="3" customWidth="1"/>
    <col min="8984" max="9207" width="8.75" style="3"/>
    <col min="9208" max="9208" width="4.25" style="3" customWidth="1"/>
    <col min="9209" max="9209" width="30.625" style="3" customWidth="1"/>
    <col min="9210" max="9213" width="8.25" style="3" customWidth="1"/>
    <col min="9214" max="9214" width="23.375" style="3" customWidth="1"/>
    <col min="9215" max="9239" width="9" style="3" customWidth="1"/>
    <col min="9240" max="9463" width="8.75" style="3"/>
    <col min="9464" max="9464" width="4.25" style="3" customWidth="1"/>
    <col min="9465" max="9465" width="30.625" style="3" customWidth="1"/>
    <col min="9466" max="9469" width="8.25" style="3" customWidth="1"/>
    <col min="9470" max="9470" width="23.375" style="3" customWidth="1"/>
    <col min="9471" max="9495" width="9" style="3" customWidth="1"/>
    <col min="9496" max="9719" width="8.75" style="3"/>
    <col min="9720" max="9720" width="4.25" style="3" customWidth="1"/>
    <col min="9721" max="9721" width="30.625" style="3" customWidth="1"/>
    <col min="9722" max="9725" width="8.25" style="3" customWidth="1"/>
    <col min="9726" max="9726" width="23.375" style="3" customWidth="1"/>
    <col min="9727" max="9751" width="9" style="3" customWidth="1"/>
    <col min="9752" max="9975" width="8.75" style="3"/>
    <col min="9976" max="9976" width="4.25" style="3" customWidth="1"/>
    <col min="9977" max="9977" width="30.625" style="3" customWidth="1"/>
    <col min="9978" max="9981" width="8.25" style="3" customWidth="1"/>
    <col min="9982" max="9982" width="23.375" style="3" customWidth="1"/>
    <col min="9983" max="10007" width="9" style="3" customWidth="1"/>
    <col min="10008" max="10231" width="8.75" style="3"/>
    <col min="10232" max="10232" width="4.25" style="3" customWidth="1"/>
    <col min="10233" max="10233" width="30.625" style="3" customWidth="1"/>
    <col min="10234" max="10237" width="8.25" style="3" customWidth="1"/>
    <col min="10238" max="10238" width="23.375" style="3" customWidth="1"/>
    <col min="10239" max="10263" width="9" style="3" customWidth="1"/>
    <col min="10264" max="10487" width="8.75" style="3"/>
    <col min="10488" max="10488" width="4.25" style="3" customWidth="1"/>
    <col min="10489" max="10489" width="30.625" style="3" customWidth="1"/>
    <col min="10490" max="10493" width="8.25" style="3" customWidth="1"/>
    <col min="10494" max="10494" width="23.375" style="3" customWidth="1"/>
    <col min="10495" max="10519" width="9" style="3" customWidth="1"/>
    <col min="10520" max="10743" width="8.75" style="3"/>
    <col min="10744" max="10744" width="4.25" style="3" customWidth="1"/>
    <col min="10745" max="10745" width="30.625" style="3" customWidth="1"/>
    <col min="10746" max="10749" width="8.25" style="3" customWidth="1"/>
    <col min="10750" max="10750" width="23.375" style="3" customWidth="1"/>
    <col min="10751" max="10775" width="9" style="3" customWidth="1"/>
    <col min="10776" max="10999" width="8.75" style="3"/>
    <col min="11000" max="11000" width="4.25" style="3" customWidth="1"/>
    <col min="11001" max="11001" width="30.625" style="3" customWidth="1"/>
    <col min="11002" max="11005" width="8.25" style="3" customWidth="1"/>
    <col min="11006" max="11006" width="23.375" style="3" customWidth="1"/>
    <col min="11007" max="11031" width="9" style="3" customWidth="1"/>
    <col min="11032" max="11255" width="8.75" style="3"/>
    <col min="11256" max="11256" width="4.25" style="3" customWidth="1"/>
    <col min="11257" max="11257" width="30.625" style="3" customWidth="1"/>
    <col min="11258" max="11261" width="8.25" style="3" customWidth="1"/>
    <col min="11262" max="11262" width="23.375" style="3" customWidth="1"/>
    <col min="11263" max="11287" width="9" style="3" customWidth="1"/>
    <col min="11288" max="11511" width="8.75" style="3"/>
    <col min="11512" max="11512" width="4.25" style="3" customWidth="1"/>
    <col min="11513" max="11513" width="30.625" style="3" customWidth="1"/>
    <col min="11514" max="11517" width="8.25" style="3" customWidth="1"/>
    <col min="11518" max="11518" width="23.375" style="3" customWidth="1"/>
    <col min="11519" max="11543" width="9" style="3" customWidth="1"/>
    <col min="11544" max="11767" width="8.75" style="3"/>
    <col min="11768" max="11768" width="4.25" style="3" customWidth="1"/>
    <col min="11769" max="11769" width="30.625" style="3" customWidth="1"/>
    <col min="11770" max="11773" width="8.25" style="3" customWidth="1"/>
    <col min="11774" max="11774" width="23.375" style="3" customWidth="1"/>
    <col min="11775" max="11799" width="9" style="3" customWidth="1"/>
    <col min="11800" max="12023" width="8.75" style="3"/>
    <col min="12024" max="12024" width="4.25" style="3" customWidth="1"/>
    <col min="12025" max="12025" width="30.625" style="3" customWidth="1"/>
    <col min="12026" max="12029" width="8.25" style="3" customWidth="1"/>
    <col min="12030" max="12030" width="23.375" style="3" customWidth="1"/>
    <col min="12031" max="12055" width="9" style="3" customWidth="1"/>
    <col min="12056" max="12279" width="8.75" style="3"/>
    <col min="12280" max="12280" width="4.25" style="3" customWidth="1"/>
    <col min="12281" max="12281" width="30.625" style="3" customWidth="1"/>
    <col min="12282" max="12285" width="8.25" style="3" customWidth="1"/>
    <col min="12286" max="12286" width="23.375" style="3" customWidth="1"/>
    <col min="12287" max="12311" width="9" style="3" customWidth="1"/>
    <col min="12312" max="12535" width="8.75" style="3"/>
    <col min="12536" max="12536" width="4.25" style="3" customWidth="1"/>
    <col min="12537" max="12537" width="30.625" style="3" customWidth="1"/>
    <col min="12538" max="12541" width="8.25" style="3" customWidth="1"/>
    <col min="12542" max="12542" width="23.375" style="3" customWidth="1"/>
    <col min="12543" max="12567" width="9" style="3" customWidth="1"/>
    <col min="12568" max="12791" width="8.75" style="3"/>
    <col min="12792" max="12792" width="4.25" style="3" customWidth="1"/>
    <col min="12793" max="12793" width="30.625" style="3" customWidth="1"/>
    <col min="12794" max="12797" width="8.25" style="3" customWidth="1"/>
    <col min="12798" max="12798" width="23.375" style="3" customWidth="1"/>
    <col min="12799" max="12823" width="9" style="3" customWidth="1"/>
    <col min="12824" max="13047" width="8.75" style="3"/>
    <col min="13048" max="13048" width="4.25" style="3" customWidth="1"/>
    <col min="13049" max="13049" width="30.625" style="3" customWidth="1"/>
    <col min="13050" max="13053" width="8.25" style="3" customWidth="1"/>
    <col min="13054" max="13054" width="23.375" style="3" customWidth="1"/>
    <col min="13055" max="13079" width="9" style="3" customWidth="1"/>
    <col min="13080" max="13303" width="8.75" style="3"/>
    <col min="13304" max="13304" width="4.25" style="3" customWidth="1"/>
    <col min="13305" max="13305" width="30.625" style="3" customWidth="1"/>
    <col min="13306" max="13309" width="8.25" style="3" customWidth="1"/>
    <col min="13310" max="13310" width="23.375" style="3" customWidth="1"/>
    <col min="13311" max="13335" width="9" style="3" customWidth="1"/>
    <col min="13336" max="13559" width="8.75" style="3"/>
    <col min="13560" max="13560" width="4.25" style="3" customWidth="1"/>
    <col min="13561" max="13561" width="30.625" style="3" customWidth="1"/>
    <col min="13562" max="13565" width="8.25" style="3" customWidth="1"/>
    <col min="13566" max="13566" width="23.375" style="3" customWidth="1"/>
    <col min="13567" max="13591" width="9" style="3" customWidth="1"/>
    <col min="13592" max="13815" width="8.75" style="3"/>
    <col min="13816" max="13816" width="4.25" style="3" customWidth="1"/>
    <col min="13817" max="13817" width="30.625" style="3" customWidth="1"/>
    <col min="13818" max="13821" width="8.25" style="3" customWidth="1"/>
    <col min="13822" max="13822" width="23.375" style="3" customWidth="1"/>
    <col min="13823" max="13847" width="9" style="3" customWidth="1"/>
    <col min="13848" max="14071" width="8.75" style="3"/>
    <col min="14072" max="14072" width="4.25" style="3" customWidth="1"/>
    <col min="14073" max="14073" width="30.625" style="3" customWidth="1"/>
    <col min="14074" max="14077" width="8.25" style="3" customWidth="1"/>
    <col min="14078" max="14078" width="23.375" style="3" customWidth="1"/>
    <col min="14079" max="14103" width="9" style="3" customWidth="1"/>
    <col min="14104" max="14327" width="8.75" style="3"/>
    <col min="14328" max="14328" width="4.25" style="3" customWidth="1"/>
    <col min="14329" max="14329" width="30.625" style="3" customWidth="1"/>
    <col min="14330" max="14333" width="8.25" style="3" customWidth="1"/>
    <col min="14334" max="14334" width="23.375" style="3" customWidth="1"/>
    <col min="14335" max="14359" width="9" style="3" customWidth="1"/>
    <col min="14360" max="14583" width="8.75" style="3"/>
    <col min="14584" max="14584" width="4.25" style="3" customWidth="1"/>
    <col min="14585" max="14585" width="30.625" style="3" customWidth="1"/>
    <col min="14586" max="14589" width="8.25" style="3" customWidth="1"/>
    <col min="14590" max="14590" width="23.375" style="3" customWidth="1"/>
    <col min="14591" max="14615" width="9" style="3" customWidth="1"/>
    <col min="14616" max="14839" width="8.75" style="3"/>
    <col min="14840" max="14840" width="4.25" style="3" customWidth="1"/>
    <col min="14841" max="14841" width="30.625" style="3" customWidth="1"/>
    <col min="14842" max="14845" width="8.25" style="3" customWidth="1"/>
    <col min="14846" max="14846" width="23.375" style="3" customWidth="1"/>
    <col min="14847" max="14871" width="9" style="3" customWidth="1"/>
    <col min="14872" max="15095" width="8.75" style="3"/>
    <col min="15096" max="15096" width="4.25" style="3" customWidth="1"/>
    <col min="15097" max="15097" width="30.625" style="3" customWidth="1"/>
    <col min="15098" max="15101" width="8.25" style="3" customWidth="1"/>
    <col min="15102" max="15102" width="23.375" style="3" customWidth="1"/>
    <col min="15103" max="15127" width="9" style="3" customWidth="1"/>
    <col min="15128" max="15351" width="8.75" style="3"/>
    <col min="15352" max="15352" width="4.25" style="3" customWidth="1"/>
    <col min="15353" max="15353" width="30.625" style="3" customWidth="1"/>
    <col min="15354" max="15357" width="8.25" style="3" customWidth="1"/>
    <col min="15358" max="15358" width="23.375" style="3" customWidth="1"/>
    <col min="15359" max="15383" width="9" style="3" customWidth="1"/>
    <col min="15384" max="15607" width="8.75" style="3"/>
    <col min="15608" max="15608" width="4.25" style="3" customWidth="1"/>
    <col min="15609" max="15609" width="30.625" style="3" customWidth="1"/>
    <col min="15610" max="15613" width="8.25" style="3" customWidth="1"/>
    <col min="15614" max="15614" width="23.375" style="3" customWidth="1"/>
    <col min="15615" max="15639" width="9" style="3" customWidth="1"/>
    <col min="15640" max="15863" width="8.75" style="3"/>
    <col min="15864" max="15864" width="4.25" style="3" customWidth="1"/>
    <col min="15865" max="15865" width="30.625" style="3" customWidth="1"/>
    <col min="15866" max="15869" width="8.25" style="3" customWidth="1"/>
    <col min="15870" max="15870" width="23.375" style="3" customWidth="1"/>
    <col min="15871" max="15895" width="9" style="3" customWidth="1"/>
    <col min="15896" max="16119" width="8.75" style="3"/>
    <col min="16120" max="16120" width="4.25" style="3" customWidth="1"/>
    <col min="16121" max="16121" width="30.625" style="3" customWidth="1"/>
    <col min="16122" max="16125" width="8.25" style="3" customWidth="1"/>
    <col min="16126" max="16126" width="23.375" style="3" customWidth="1"/>
    <col min="16127" max="16151" width="9" style="3" customWidth="1"/>
    <col min="16152" max="16384" width="8.75" style="3"/>
  </cols>
  <sheetData>
    <row r="1" customHeight="1" spans="1:7">
      <c r="A1" s="5" t="s">
        <v>176</v>
      </c>
      <c r="B1" s="5"/>
      <c r="C1" s="5"/>
      <c r="D1" s="5"/>
      <c r="E1" s="5"/>
      <c r="F1" s="6"/>
      <c r="G1" s="6"/>
    </row>
    <row r="2" ht="39" customHeight="1" spans="1:7">
      <c r="A2" s="7" t="s">
        <v>1</v>
      </c>
      <c r="B2" s="7" t="s">
        <v>24</v>
      </c>
      <c r="C2" s="7" t="s">
        <v>25</v>
      </c>
      <c r="D2" s="7" t="s">
        <v>26</v>
      </c>
      <c r="E2" s="7" t="s">
        <v>27</v>
      </c>
      <c r="F2" s="9" t="s">
        <v>28</v>
      </c>
      <c r="G2" s="9" t="s">
        <v>29</v>
      </c>
    </row>
    <row r="3" ht="117" customHeight="1" spans="1:7">
      <c r="A3" s="10">
        <v>1</v>
      </c>
      <c r="B3" s="10" t="s">
        <v>177</v>
      </c>
      <c r="C3" s="11" t="s">
        <v>178</v>
      </c>
      <c r="D3" s="10" t="s">
        <v>32</v>
      </c>
      <c r="E3" s="9">
        <v>40</v>
      </c>
      <c r="F3" s="9">
        <v>550</v>
      </c>
      <c r="G3" s="9">
        <f>F3*E3</f>
        <v>22000</v>
      </c>
    </row>
    <row r="4" ht="60.75" customHeight="1" spans="1:7">
      <c r="A4" s="10">
        <v>2</v>
      </c>
      <c r="B4" s="10" t="s">
        <v>179</v>
      </c>
      <c r="C4" s="11" t="s">
        <v>180</v>
      </c>
      <c r="D4" s="10" t="s">
        <v>32</v>
      </c>
      <c r="E4" s="9">
        <v>1</v>
      </c>
      <c r="F4" s="9">
        <v>740</v>
      </c>
      <c r="G4" s="9">
        <f>F4*E4</f>
        <v>740</v>
      </c>
    </row>
    <row r="5" ht="141" customHeight="1" spans="1:7">
      <c r="A5" s="10">
        <v>3</v>
      </c>
      <c r="B5" s="10" t="s">
        <v>181</v>
      </c>
      <c r="C5" s="11" t="s">
        <v>134</v>
      </c>
      <c r="D5" s="10" t="s">
        <v>32</v>
      </c>
      <c r="E5" s="9">
        <v>2</v>
      </c>
      <c r="F5" s="9">
        <v>540</v>
      </c>
      <c r="G5" s="9">
        <f>F5*E5</f>
        <v>1080</v>
      </c>
    </row>
    <row r="6" ht="66.95" customHeight="1" spans="1:7">
      <c r="A6" s="10">
        <v>4</v>
      </c>
      <c r="B6" s="10" t="s">
        <v>182</v>
      </c>
      <c r="C6" s="11" t="s">
        <v>183</v>
      </c>
      <c r="D6" s="10" t="s">
        <v>32</v>
      </c>
      <c r="E6" s="9">
        <v>3</v>
      </c>
      <c r="F6" s="9">
        <v>980</v>
      </c>
      <c r="G6" s="9">
        <f>F6*E6</f>
        <v>2940</v>
      </c>
    </row>
    <row r="7" ht="117" customHeight="1" spans="1:7">
      <c r="A7" s="10">
        <v>5</v>
      </c>
      <c r="B7" s="10" t="s">
        <v>184</v>
      </c>
      <c r="C7" s="11" t="s">
        <v>138</v>
      </c>
      <c r="D7" s="10" t="s">
        <v>32</v>
      </c>
      <c r="E7" s="9">
        <v>2</v>
      </c>
      <c r="F7" s="9">
        <v>1450</v>
      </c>
      <c r="G7" s="9">
        <f>F7*E7</f>
        <v>2900</v>
      </c>
    </row>
    <row r="8" customHeight="1" spans="1:7">
      <c r="A8" s="18" t="s">
        <v>74</v>
      </c>
      <c r="B8" s="19"/>
      <c r="C8" s="19"/>
      <c r="D8" s="19"/>
      <c r="E8" s="19"/>
      <c r="F8" s="20"/>
      <c r="G8" s="8">
        <f>SUM(G3:G7)</f>
        <v>29660</v>
      </c>
    </row>
  </sheetData>
  <mergeCells count="2">
    <mergeCell ref="A1:G1"/>
    <mergeCell ref="A8:E8"/>
  </mergeCells>
  <printOptions horizontalCentered="1"/>
  <pageMargins left="0.590551181102362" right="0.590551181102362" top="0.590551181102362" bottom="0.590551181102362" header="0.393700787401575" footer="0.3937007874015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汇总表</vt:lpstr>
      <vt:lpstr>机房网络设备方案清单</vt:lpstr>
      <vt:lpstr>指挥中心接处警功能设备方案清单</vt:lpstr>
      <vt:lpstr>大队指挥中心大屏显示方案清单</vt:lpstr>
      <vt:lpstr>营区联动控制设备方案清单</vt:lpstr>
      <vt:lpstr>营区监控设备方案清单</vt:lpstr>
      <vt:lpstr>红门影院设备方案清单</vt:lpstr>
      <vt:lpstr>营区广播设备方案清单</vt:lpstr>
      <vt:lpstr>WiFi覆盖设备方案清单</vt:lpstr>
      <vt:lpstr>会议室视频会商功能方案清单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小八</cp:lastModifiedBy>
  <dcterms:created xsi:type="dcterms:W3CDTF">2015-06-05T18:19:00Z</dcterms:created>
  <cp:lastPrinted>2025-06-29T05:35:00Z</cp:lastPrinted>
  <dcterms:modified xsi:type="dcterms:W3CDTF">2025-08-18T07:35:59Z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2ACF0BF67015479EA55D65D0A18E3E26_13</vt:lpwstr>
  </property>
  <property fmtid="{D5CDD505-2E9C-101B-9397-08002B2CF9AE}" pid="3" name="KSOProductBuildVer">
    <vt:lpwstr>2052-11.1.0.14309</vt:lpwstr>
  </property>
</Properties>
</file>